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Data Folders\Personal\Golf\NGC Official Docs\"/>
    </mc:Choice>
  </mc:AlternateContent>
  <xr:revisionPtr revIDLastSave="0" documentId="13_ncr:1_{B05DB1E5-E304-4698-9361-35B091E6FBD7}" xr6:coauthVersionLast="47" xr6:coauthVersionMax="47" xr10:uidLastSave="{00000000-0000-0000-0000-000000000000}"/>
  <bookViews>
    <workbookView xWindow="-120" yWindow="-120" windowWidth="24240" windowHeight="17640" xr2:uid="{00000000-000D-0000-FFFF-FFFF00000000}"/>
  </bookViews>
  <sheets>
    <sheet name="Sheet1" sheetId="1" r:id="rId1"/>
    <sheet name="Sheet3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" l="1"/>
  <c r="K14" i="1" s="1"/>
  <c r="H32" i="1"/>
  <c r="H31" i="1"/>
  <c r="H30" i="1"/>
  <c r="H29" i="1"/>
  <c r="H27" i="1"/>
  <c r="H26" i="1"/>
  <c r="H24" i="1"/>
  <c r="H23" i="1"/>
  <c r="H22" i="1"/>
  <c r="H21" i="1"/>
  <c r="K15" i="1"/>
  <c r="K9" i="1"/>
  <c r="B16" i="1"/>
  <c r="B13" i="1"/>
  <c r="B12" i="1"/>
  <c r="K12" i="1" s="1"/>
  <c r="B2" i="1"/>
  <c r="F13" i="1"/>
  <c r="K13" i="1" s="1"/>
  <c r="H28" i="1" l="1"/>
  <c r="H25" i="1"/>
  <c r="H33" i="1" l="1"/>
  <c r="F16" i="1"/>
  <c r="J16" i="1" l="1"/>
  <c r="K16" i="1"/>
  <c r="F6" i="1"/>
  <c r="F17" i="1"/>
  <c r="J15" i="1"/>
  <c r="J14" i="1"/>
  <c r="J13" i="1"/>
  <c r="J12" i="1"/>
  <c r="F11" i="1"/>
  <c r="F10" i="1"/>
  <c r="J9" i="1"/>
  <c r="F8" i="1"/>
  <c r="F7" i="1"/>
  <c r="F5" i="1"/>
  <c r="F4" i="1"/>
  <c r="F3" i="1"/>
  <c r="F2" i="1"/>
  <c r="J7" i="1" l="1"/>
  <c r="K7" i="1"/>
  <c r="J3" i="1"/>
  <c r="K3" i="1"/>
  <c r="J4" i="1"/>
  <c r="K4" i="1"/>
  <c r="J5" i="1"/>
  <c r="K5" i="1"/>
  <c r="J8" i="1"/>
  <c r="K8" i="1"/>
  <c r="J17" i="1"/>
  <c r="K17" i="1"/>
  <c r="J6" i="1"/>
  <c r="K6" i="1"/>
  <c r="J10" i="1"/>
  <c r="K10" i="1"/>
  <c r="J2" i="1"/>
  <c r="K2" i="1"/>
  <c r="J11" i="1"/>
  <c r="K11" i="1"/>
  <c r="J18" i="1" l="1"/>
  <c r="K18" i="1"/>
  <c r="K32" i="1" s="1"/>
</calcChain>
</file>

<file path=xl/sharedStrings.xml><?xml version="1.0" encoding="utf-8"?>
<sst xmlns="http://schemas.openxmlformats.org/spreadsheetml/2006/main" count="88" uniqueCount="73">
  <si>
    <t>Stock Description</t>
  </si>
  <si>
    <t>Quantity</t>
  </si>
  <si>
    <t>Windbreaker Blue</t>
  </si>
  <si>
    <t>Size</t>
  </si>
  <si>
    <t>M</t>
  </si>
  <si>
    <t>Shirt Blue</t>
  </si>
  <si>
    <t>L</t>
  </si>
  <si>
    <t>XL</t>
  </si>
  <si>
    <t>S</t>
  </si>
  <si>
    <t>Gillette Blue</t>
  </si>
  <si>
    <t>Shirt White</t>
  </si>
  <si>
    <t xml:space="preserve">Shirt White </t>
  </si>
  <si>
    <t>Ties</t>
  </si>
  <si>
    <t>Scarf Blue</t>
  </si>
  <si>
    <t>Hats White</t>
  </si>
  <si>
    <t>Titleist Velocity Golf Balls (3 pack)</t>
  </si>
  <si>
    <t>Pitch Repair Tool</t>
  </si>
  <si>
    <t>Golf L&amp;D Paperweights</t>
  </si>
  <si>
    <t>Posy Bowls: Closing Cup</t>
  </si>
  <si>
    <t>Posy Bowls: Cat 2</t>
  </si>
  <si>
    <t>Posy Bowls: Putting Champ</t>
  </si>
  <si>
    <t>Posy Bowls: Cat 1</t>
  </si>
  <si>
    <t>Posy Bows: Pres Cup</t>
  </si>
  <si>
    <t xml:space="preserve">Posy Bowls: NATO Cup </t>
  </si>
  <si>
    <t>Posy Bowls: Cat 3</t>
  </si>
  <si>
    <t>Posy Bowls: Club Champ</t>
  </si>
  <si>
    <t>Posy Bowls: Celtic Quah</t>
  </si>
  <si>
    <t>Prizes</t>
  </si>
  <si>
    <t>2x NGC Banners/Flag</t>
  </si>
  <si>
    <t>Shirt Green</t>
  </si>
  <si>
    <t>Shirt Grey</t>
  </si>
  <si>
    <t>Polo Glenmuir Green</t>
  </si>
  <si>
    <t>Scarve</t>
  </si>
  <si>
    <t>Vest Thermo</t>
  </si>
  <si>
    <t>Polo Glenmuir Men</t>
  </si>
  <si>
    <t>Golf Cap</t>
  </si>
  <si>
    <t>Poloshirt</t>
  </si>
  <si>
    <t>Men's Windbreaker</t>
  </si>
  <si>
    <t>Women's Windbreaker</t>
  </si>
  <si>
    <t>Logo Golf Balls, Set of 3</t>
  </si>
  <si>
    <t>Bag Towel</t>
  </si>
  <si>
    <t>(29 LD, 17 CTTP)</t>
  </si>
  <si>
    <t>Trophies in storage:</t>
  </si>
  <si>
    <t>PHOTOS:</t>
  </si>
  <si>
    <t>Sweatshirt Jerzees</t>
  </si>
  <si>
    <t>Sweater Glenmuir</t>
  </si>
  <si>
    <t>Polo Sleveless (White/Blue)</t>
  </si>
  <si>
    <t>Polo Glenmuir White Ladies</t>
  </si>
  <si>
    <t>NATO Golf Club Ball 
Marker and Pitch Tool</t>
  </si>
  <si>
    <t>NGC Tie</t>
  </si>
  <si>
    <t>Polo Glenmuir Gray</t>
  </si>
  <si>
    <t>BC Trophy</t>
  </si>
  <si>
    <t>Cat 3</t>
  </si>
  <si>
    <t>NATO Cup</t>
  </si>
  <si>
    <t>Capt's Cup</t>
  </si>
  <si>
    <t>Since 2024</t>
  </si>
  <si>
    <t>LD</t>
  </si>
  <si>
    <t>CTTP</t>
  </si>
  <si>
    <t>Current</t>
  </si>
  <si>
    <t>Stock Value</t>
  </si>
  <si>
    <t>Sleeveless Shirt Blue</t>
  </si>
  <si>
    <t>Estimated based on Posie Bowl price</t>
  </si>
  <si>
    <t>*prizes/pub</t>
  </si>
  <si>
    <t>Posy Bowls: Barry Carr</t>
  </si>
  <si>
    <t>Posy Bowls: Capts Cup</t>
  </si>
  <si>
    <t>Reorder: Posy Bowls for delivery by Aug 27</t>
  </si>
  <si>
    <t>LD/CTTP for all events?</t>
  </si>
  <si>
    <t>Found an extra shirt in the stock</t>
  </si>
  <si>
    <t>2024 Price</t>
  </si>
  <si>
    <t>2025 Price</t>
  </si>
  <si>
    <t>2025 Stock Value</t>
  </si>
  <si>
    <t>Alliance Cup</t>
  </si>
  <si>
    <t>Total Stock Value (including prizes)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</si>
</sst>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.0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 tint="-0.89999084444715716"/>
      <name val="Calibri"/>
      <family val="2"/>
      <scheme val="minor"/>
    </font>
    <font>
      <b/>
      <sz val="11"/>
      <color theme="0" tint="-0.899990844447157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/>
      <right/>
      <top style="medium">
        <color rgb="FF505050"/>
      </top>
      <bottom/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/>
      <top/>
      <bottom/>
      <diagonal/>
    </border>
    <border>
      <left/>
      <right style="medium">
        <color rgb="FF505050"/>
      </right>
      <top/>
      <bottom/>
      <diagonal/>
    </border>
    <border>
      <left style="medium">
        <color rgb="FF505050"/>
      </left>
      <right/>
      <top/>
      <bottom style="medium">
        <color rgb="FF505050"/>
      </bottom>
      <diagonal/>
    </border>
    <border>
      <left/>
      <right/>
      <top/>
      <bottom style="medium">
        <color rgb="FF505050"/>
      </bottom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9" xfId="0" applyBorder="1"/>
    <xf numFmtId="0" fontId="0" fillId="0" borderId="0" xfId="0" applyBorder="1"/>
    <xf numFmtId="0" fontId="4" fillId="0" borderId="0" xfId="0" applyFont="1"/>
    <xf numFmtId="0" fontId="5" fillId="0" borderId="0" xfId="0" applyFont="1" applyBorder="1"/>
    <xf numFmtId="0" fontId="4" fillId="0" borderId="0" xfId="0" applyFont="1" applyBorder="1"/>
    <xf numFmtId="0" fontId="1" fillId="0" borderId="0" xfId="0" applyFont="1" applyBorder="1"/>
    <xf numFmtId="0" fontId="2" fillId="0" borderId="9" xfId="0" applyFont="1" applyBorder="1"/>
    <xf numFmtId="0" fontId="0" fillId="0" borderId="14" xfId="0" applyBorder="1"/>
    <xf numFmtId="0" fontId="0" fillId="0" borderId="11" xfId="0" applyBorder="1"/>
    <xf numFmtId="0" fontId="0" fillId="0" borderId="15" xfId="0" applyBorder="1"/>
    <xf numFmtId="0" fontId="0" fillId="0" borderId="16" xfId="0" applyBorder="1"/>
    <xf numFmtId="0" fontId="0" fillId="0" borderId="12" xfId="0" applyBorder="1"/>
    <xf numFmtId="0" fontId="0" fillId="0" borderId="17" xfId="0" applyBorder="1"/>
    <xf numFmtId="0" fontId="0" fillId="0" borderId="13" xfId="0" applyBorder="1"/>
    <xf numFmtId="0" fontId="2" fillId="0" borderId="10" xfId="0" applyFont="1" applyBorder="1"/>
    <xf numFmtId="0" fontId="0" fillId="0" borderId="0" xfId="0"/>
    <xf numFmtId="0" fontId="3" fillId="0" borderId="1" xfId="0" applyFont="1" applyBorder="1" applyAlignment="1">
      <alignment vertical="center"/>
    </xf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2" fillId="0" borderId="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164" fontId="0" fillId="0" borderId="0" xfId="0" applyNumberFormat="1"/>
    <xf numFmtId="0" fontId="0" fillId="0" borderId="18" xfId="0" applyBorder="1"/>
    <xf numFmtId="0" fontId="0" fillId="0" borderId="19" xfId="0" applyBorder="1"/>
    <xf numFmtId="0" fontId="0" fillId="0" borderId="20" xfId="0" applyBorder="1"/>
    <xf numFmtId="164" fontId="0" fillId="0" borderId="21" xfId="0" applyNumberFormat="1" applyBorder="1"/>
    <xf numFmtId="0" fontId="0" fillId="0" borderId="22" xfId="0" applyBorder="1"/>
    <xf numFmtId="0" fontId="0" fillId="0" borderId="23" xfId="0" applyBorder="1"/>
    <xf numFmtId="0" fontId="2" fillId="0" borderId="0" xfId="0" applyFont="1" applyBorder="1" applyAlignment="1">
      <alignment vertical="center"/>
    </xf>
    <xf numFmtId="0" fontId="0" fillId="0" borderId="15" xfId="0" applyFill="1" applyBorder="1"/>
    <xf numFmtId="164" fontId="0" fillId="0" borderId="9" xfId="0" applyNumberFormat="1" applyFill="1" applyBorder="1"/>
    <xf numFmtId="17" fontId="2" fillId="0" borderId="9" xfId="0" applyNumberFormat="1" applyFont="1" applyBorder="1"/>
    <xf numFmtId="0" fontId="2" fillId="0" borderId="24" xfId="0" applyFont="1" applyBorder="1"/>
    <xf numFmtId="0" fontId="0" fillId="0" borderId="10" xfId="0" applyBorder="1"/>
    <xf numFmtId="164" fontId="0" fillId="0" borderId="12" xfId="0" applyNumberFormat="1" applyBorder="1"/>
    <xf numFmtId="0" fontId="2" fillId="2" borderId="9" xfId="0" applyFont="1" applyFill="1" applyBorder="1"/>
    <xf numFmtId="0" fontId="0" fillId="2" borderId="9" xfId="0" applyFill="1" applyBorder="1"/>
    <xf numFmtId="164" fontId="0" fillId="2" borderId="9" xfId="0" applyNumberForma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155575</xdr:colOff>
      <xdr:row>20</xdr:row>
      <xdr:rowOff>139701</xdr:rowOff>
    </xdr:from>
    <xdr:to>
      <xdr:col>1</xdr:col>
      <xdr:colOff>504825</xdr:colOff>
      <xdr:row>26</xdr:row>
      <xdr:rowOff>133351</xdr:rowOff>
    </xdr:to>
    <xdr:pic>
      <xdr:nvPicPr>
        <xdr:cNvPr id="4" name="Picture 3" descr="8e5243f2-2ead-41ba-8b41-65b31aec440f@R95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7325" y="3790951"/>
          <a:ext cx="11049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568325</xdr:colOff>
      <xdr:row>34</xdr:row>
      <xdr:rowOff>177803</xdr:rowOff>
    </xdr:from>
    <xdr:to>
      <xdr:col>5</xdr:col>
      <xdr:colOff>568325</xdr:colOff>
      <xdr:row>39</xdr:row>
      <xdr:rowOff>44453</xdr:rowOff>
    </xdr:to>
    <xdr:pic>
      <xdr:nvPicPr>
        <xdr:cNvPr id="5" name="Picture 4" descr="722f75c2-31ed-4e78-97e9-d7978aba6f41@R95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00675" y="6540503"/>
          <a:ext cx="787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590549</xdr:colOff>
      <xdr:row>41</xdr:row>
      <xdr:rowOff>9527</xdr:rowOff>
    </xdr:from>
    <xdr:to>
      <xdr:col>5</xdr:col>
      <xdr:colOff>600074</xdr:colOff>
      <xdr:row>45</xdr:row>
      <xdr:rowOff>0</xdr:rowOff>
    </xdr:to>
    <xdr:pic>
      <xdr:nvPicPr>
        <xdr:cNvPr id="6" name="Picture 5" descr="4fcc80ef-5221-4145-a73a-58c0053af7bd@R95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402137" y="8189914"/>
          <a:ext cx="825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12700</xdr:colOff>
      <xdr:row>56</xdr:row>
      <xdr:rowOff>114303</xdr:rowOff>
    </xdr:from>
    <xdr:to>
      <xdr:col>6</xdr:col>
      <xdr:colOff>52591</xdr:colOff>
      <xdr:row>65</xdr:row>
      <xdr:rowOff>110068</xdr:rowOff>
    </xdr:to>
    <xdr:pic>
      <xdr:nvPicPr>
        <xdr:cNvPr id="7" name="Imagem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1425" y="5381628"/>
          <a:ext cx="1259091" cy="1710265"/>
        </a:xfrm>
        <a:prstGeom prst="rect">
          <a:avLst/>
        </a:prstGeom>
      </xdr:spPr>
    </xdr:pic>
    <xdr:clientData/>
  </xdr:twoCellAnchor>
  <xdr:twoCellAnchor editAs="oneCell">
    <xdr:from>
      <xdr:col>5</xdr:col>
      <xdr:colOff>29634</xdr:colOff>
      <xdr:row>76</xdr:row>
      <xdr:rowOff>63501</xdr:rowOff>
    </xdr:from>
    <xdr:to>
      <xdr:col>6</xdr:col>
      <xdr:colOff>347131</xdr:colOff>
      <xdr:row>82</xdr:row>
      <xdr:rowOff>156630</xdr:rowOff>
    </xdr:to>
    <xdr:pic>
      <xdr:nvPicPr>
        <xdr:cNvPr id="8" name="Imagem 5">
          <a:extLst>
            <a:ext uri="{FF2B5EF4-FFF2-40B4-BE49-F238E27FC236}">
              <a16:creationId xmlns:a16="http://schemas.microsoft.com/office/drawing/2014/main" id="{00000000-0008-0000-0000-000008000000}"/>
            </a:ext>
            <a:ext uri="{147F2762-F138-4A5C-976F-8EAC2B608ADB}">
              <a16:predDERef xmlns:a16="http://schemas.microsoft.com/office/drawing/2014/main" pred="{1E17E876-AB0A-54E5-4DD3-7D3B4C4A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4584" y="9140826"/>
          <a:ext cx="927097" cy="1236129"/>
        </a:xfrm>
        <a:prstGeom prst="rect">
          <a:avLst/>
        </a:prstGeom>
      </xdr:spPr>
    </xdr:pic>
    <xdr:clientData/>
  </xdr:twoCellAnchor>
  <xdr:twoCellAnchor editAs="oneCell">
    <xdr:from>
      <xdr:col>10</xdr:col>
      <xdr:colOff>110066</xdr:colOff>
      <xdr:row>76</xdr:row>
      <xdr:rowOff>97366</xdr:rowOff>
    </xdr:from>
    <xdr:to>
      <xdr:col>10</xdr:col>
      <xdr:colOff>966288</xdr:colOff>
      <xdr:row>82</xdr:row>
      <xdr:rowOff>150882</xdr:rowOff>
    </xdr:to>
    <xdr:pic>
      <xdr:nvPicPr>
        <xdr:cNvPr id="9" name="Imagem 7">
          <a:extLst>
            <a:ext uri="{FF2B5EF4-FFF2-40B4-BE49-F238E27FC236}">
              <a16:creationId xmlns:a16="http://schemas.microsoft.com/office/drawing/2014/main" id="{00000000-0008-0000-0000-000009000000}"/>
            </a:ext>
            <a:ext uri="{147F2762-F138-4A5C-976F-8EAC2B608ADB}">
              <a16:predDERef xmlns:a16="http://schemas.microsoft.com/office/drawing/2014/main" pred="{BF80F5FA-0BBD-E1E5-BC91-56DED4F0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49266" y="9174691"/>
          <a:ext cx="856222" cy="1196516"/>
        </a:xfrm>
        <a:prstGeom prst="rect">
          <a:avLst/>
        </a:prstGeom>
      </xdr:spPr>
    </xdr:pic>
    <xdr:clientData/>
  </xdr:twoCellAnchor>
  <xdr:twoCellAnchor editAs="oneCell">
    <xdr:from>
      <xdr:col>13</xdr:col>
      <xdr:colOff>93133</xdr:colOff>
      <xdr:row>85</xdr:row>
      <xdr:rowOff>336</xdr:rowOff>
    </xdr:from>
    <xdr:to>
      <xdr:col>14</xdr:col>
      <xdr:colOff>247650</xdr:colOff>
      <xdr:row>92</xdr:row>
      <xdr:rowOff>183633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  <a:ext uri="{147F2762-F138-4A5C-976F-8EAC2B608ADB}">
              <a16:predDERef xmlns:a16="http://schemas.microsoft.com/office/drawing/2014/main" pred="{288327D8-C64D-0C58-8F3A-1AE36F017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19108" y="5591511"/>
          <a:ext cx="764117" cy="1523147"/>
        </a:xfrm>
        <a:prstGeom prst="rect">
          <a:avLst/>
        </a:prstGeom>
      </xdr:spPr>
    </xdr:pic>
    <xdr:clientData/>
  </xdr:twoCellAnchor>
  <xdr:twoCellAnchor editAs="oneCell">
    <xdr:from>
      <xdr:col>10</xdr:col>
      <xdr:colOff>27645</xdr:colOff>
      <xdr:row>84</xdr:row>
      <xdr:rowOff>29633</xdr:rowOff>
    </xdr:from>
    <xdr:to>
      <xdr:col>11</xdr:col>
      <xdr:colOff>3176</xdr:colOff>
      <xdr:row>92</xdr:row>
      <xdr:rowOff>46566</xdr:rowOff>
    </xdr:to>
    <xdr:pic>
      <xdr:nvPicPr>
        <xdr:cNvPr id="11" name="Imagem 13">
          <a:extLst>
            <a:ext uri="{FF2B5EF4-FFF2-40B4-BE49-F238E27FC236}">
              <a16:creationId xmlns:a16="http://schemas.microsoft.com/office/drawing/2014/main" id="{00000000-0008-0000-0000-00000B000000}"/>
            </a:ext>
            <a:ext uri="{147F2762-F138-4A5C-976F-8EAC2B608ADB}">
              <a16:predDERef xmlns:a16="http://schemas.microsoft.com/office/drawing/2014/main" pred="{645128B1-40F0-3BA6-24D7-06113C9F7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66845" y="11202458"/>
          <a:ext cx="1166156" cy="1540933"/>
        </a:xfrm>
        <a:prstGeom prst="rect">
          <a:avLst/>
        </a:prstGeom>
      </xdr:spPr>
    </xdr:pic>
    <xdr:clientData/>
  </xdr:twoCellAnchor>
  <xdr:twoCellAnchor editAs="oneCell">
    <xdr:from>
      <xdr:col>8</xdr:col>
      <xdr:colOff>63501</xdr:colOff>
      <xdr:row>84</xdr:row>
      <xdr:rowOff>28329</xdr:rowOff>
    </xdr:from>
    <xdr:to>
      <xdr:col>9</xdr:col>
      <xdr:colOff>645923</xdr:colOff>
      <xdr:row>92</xdr:row>
      <xdr:rowOff>23771</xdr:rowOff>
    </xdr:to>
    <xdr:pic>
      <xdr:nvPicPr>
        <xdr:cNvPr id="12" name="Imagem 20">
          <a:extLst>
            <a:ext uri="{FF2B5EF4-FFF2-40B4-BE49-F238E27FC236}">
              <a16:creationId xmlns:a16="http://schemas.microsoft.com/office/drawing/2014/main" id="{00000000-0008-0000-0000-00000C000000}"/>
            </a:ext>
            <a:ext uri="{147F2762-F138-4A5C-976F-8EAC2B608ADB}">
              <a16:predDERef xmlns:a16="http://schemas.microsoft.com/office/drawing/2014/main" pred="{0A560CD2-EC84-C4C7-BECC-926ADBCE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73926" y="11201154"/>
          <a:ext cx="1192022" cy="1519442"/>
        </a:xfrm>
        <a:prstGeom prst="rect">
          <a:avLst/>
        </a:prstGeom>
      </xdr:spPr>
    </xdr:pic>
    <xdr:clientData/>
  </xdr:twoCellAnchor>
  <xdr:twoCellAnchor editAs="oneCell">
    <xdr:from>
      <xdr:col>4</xdr:col>
      <xdr:colOff>24389</xdr:colOff>
      <xdr:row>84</xdr:row>
      <xdr:rowOff>38099</xdr:rowOff>
    </xdr:from>
    <xdr:to>
      <xdr:col>6</xdr:col>
      <xdr:colOff>253235</xdr:colOff>
      <xdr:row>92</xdr:row>
      <xdr:rowOff>29632</xdr:rowOff>
    </xdr:to>
    <xdr:pic>
      <xdr:nvPicPr>
        <xdr:cNvPr id="13" name="Imagem 22">
          <a:extLst>
            <a:ext uri="{FF2B5EF4-FFF2-40B4-BE49-F238E27FC236}">
              <a16:creationId xmlns:a16="http://schemas.microsoft.com/office/drawing/2014/main" id="{00000000-0008-0000-0000-00000D000000}"/>
            </a:ext>
            <a:ext uri="{147F2762-F138-4A5C-976F-8EAC2B608ADB}">
              <a16:predDERef xmlns:a16="http://schemas.microsoft.com/office/drawing/2014/main" pred="{72371A31-BDD8-9B5D-0154-0752F2580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63114" y="11210924"/>
          <a:ext cx="1448046" cy="1515533"/>
        </a:xfrm>
        <a:prstGeom prst="rect">
          <a:avLst/>
        </a:prstGeom>
      </xdr:spPr>
    </xdr:pic>
    <xdr:clientData/>
  </xdr:twoCellAnchor>
  <xdr:twoCellAnchor editAs="oneCell">
    <xdr:from>
      <xdr:col>8</xdr:col>
      <xdr:colOff>12701</xdr:colOff>
      <xdr:row>76</xdr:row>
      <xdr:rowOff>17965</xdr:rowOff>
    </xdr:from>
    <xdr:to>
      <xdr:col>9</xdr:col>
      <xdr:colOff>408517</xdr:colOff>
      <xdr:row>82</xdr:row>
      <xdr:rowOff>147618</xdr:rowOff>
    </xdr:to>
    <xdr:pic>
      <xdr:nvPicPr>
        <xdr:cNvPr id="14" name="Imagem 24">
          <a:extLst>
            <a:ext uri="{FF2B5EF4-FFF2-40B4-BE49-F238E27FC236}">
              <a16:creationId xmlns:a16="http://schemas.microsoft.com/office/drawing/2014/main" id="{00000000-0008-0000-0000-00000E000000}"/>
            </a:ext>
            <a:ext uri="{147F2762-F138-4A5C-976F-8EAC2B608ADB}">
              <a16:predDERef xmlns:a16="http://schemas.microsoft.com/office/drawing/2014/main" pred="{4A9AFDD5-7F66-75F4-BECE-9224A12C1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23126" y="9095290"/>
          <a:ext cx="1005416" cy="1272653"/>
        </a:xfrm>
        <a:prstGeom prst="rect">
          <a:avLst/>
        </a:prstGeom>
      </xdr:spPr>
    </xdr:pic>
    <xdr:clientData/>
  </xdr:twoCellAnchor>
  <xdr:twoCellAnchor editAs="oneCell">
    <xdr:from>
      <xdr:col>7</xdr:col>
      <xdr:colOff>605366</xdr:colOff>
      <xdr:row>68</xdr:row>
      <xdr:rowOff>18346</xdr:rowOff>
    </xdr:from>
    <xdr:to>
      <xdr:col>9</xdr:col>
      <xdr:colOff>86781</xdr:colOff>
      <xdr:row>75</xdr:row>
      <xdr:rowOff>33866</xdr:rowOff>
    </xdr:to>
    <xdr:pic>
      <xdr:nvPicPr>
        <xdr:cNvPr id="15" name="Imagem 28">
          <a:extLst>
            <a:ext uri="{FF2B5EF4-FFF2-40B4-BE49-F238E27FC236}">
              <a16:creationId xmlns:a16="http://schemas.microsoft.com/office/drawing/2014/main" id="{00000000-0008-0000-0000-00000F000000}"/>
            </a:ext>
            <a:ext uri="{147F2762-F138-4A5C-976F-8EAC2B608ADB}">
              <a16:predDERef xmlns:a16="http://schemas.microsoft.com/office/drawing/2014/main" pred="{B8310527-7114-EB09-65E0-285FB531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06191" y="7571671"/>
          <a:ext cx="1011765" cy="1349020"/>
        </a:xfrm>
        <a:prstGeom prst="rect">
          <a:avLst/>
        </a:prstGeom>
      </xdr:spPr>
    </xdr:pic>
    <xdr:clientData/>
  </xdr:twoCellAnchor>
  <xdr:twoCellAnchor editAs="oneCell">
    <xdr:from>
      <xdr:col>5</xdr:col>
      <xdr:colOff>17991</xdr:colOff>
      <xdr:row>68</xdr:row>
      <xdr:rowOff>12699</xdr:rowOff>
    </xdr:from>
    <xdr:to>
      <xdr:col>6</xdr:col>
      <xdr:colOff>414865</xdr:colOff>
      <xdr:row>75</xdr:row>
      <xdr:rowOff>21164</xdr:rowOff>
    </xdr:to>
    <xdr:pic>
      <xdr:nvPicPr>
        <xdr:cNvPr id="16" name="Imagem 30">
          <a:extLst>
            <a:ext uri="{FF2B5EF4-FFF2-40B4-BE49-F238E27FC236}">
              <a16:creationId xmlns:a16="http://schemas.microsoft.com/office/drawing/2014/main" id="{00000000-0008-0000-0000-000010000000}"/>
            </a:ext>
            <a:ext uri="{147F2762-F138-4A5C-976F-8EAC2B608ADB}">
              <a16:predDERef xmlns:a16="http://schemas.microsoft.com/office/drawing/2014/main" pred="{F4A9CD79-E2D7-F44C-905F-78C5EAE6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332941" y="7566024"/>
          <a:ext cx="1006474" cy="1341965"/>
        </a:xfrm>
        <a:prstGeom prst="rect">
          <a:avLst/>
        </a:prstGeom>
      </xdr:spPr>
    </xdr:pic>
    <xdr:clientData/>
  </xdr:twoCellAnchor>
  <xdr:twoCellAnchor editAs="oneCell">
    <xdr:from>
      <xdr:col>10</xdr:col>
      <xdr:colOff>62438</xdr:colOff>
      <xdr:row>68</xdr:row>
      <xdr:rowOff>33864</xdr:rowOff>
    </xdr:from>
    <xdr:to>
      <xdr:col>10</xdr:col>
      <xdr:colOff>1049864</xdr:colOff>
      <xdr:row>75</xdr:row>
      <xdr:rowOff>16932</xdr:rowOff>
    </xdr:to>
    <xdr:pic>
      <xdr:nvPicPr>
        <xdr:cNvPr id="17" name="Imagem 32">
          <a:extLst>
            <a:ext uri="{FF2B5EF4-FFF2-40B4-BE49-F238E27FC236}">
              <a16:creationId xmlns:a16="http://schemas.microsoft.com/office/drawing/2014/main" id="{00000000-0008-0000-0000-000011000000}"/>
            </a:ext>
            <a:ext uri="{147F2762-F138-4A5C-976F-8EAC2B608ADB}">
              <a16:predDERef xmlns:a16="http://schemas.microsoft.com/office/drawing/2014/main" pred="{7946C137-82DA-00F9-35B6-1508A479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01638" y="7587189"/>
          <a:ext cx="987426" cy="131656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69</xdr:row>
      <xdr:rowOff>15521</xdr:rowOff>
    </xdr:from>
    <xdr:to>
      <xdr:col>14</xdr:col>
      <xdr:colOff>387353</xdr:colOff>
      <xdr:row>75</xdr:row>
      <xdr:rowOff>170746</xdr:rowOff>
    </xdr:to>
    <xdr:pic>
      <xdr:nvPicPr>
        <xdr:cNvPr id="18" name="Imagem 34">
          <a:extLst>
            <a:ext uri="{FF2B5EF4-FFF2-40B4-BE49-F238E27FC236}">
              <a16:creationId xmlns:a16="http://schemas.microsoft.com/office/drawing/2014/main" id="{00000000-0008-0000-0000-000012000000}"/>
            </a:ext>
            <a:ext uri="{147F2762-F138-4A5C-976F-8EAC2B608ADB}">
              <a16:predDERef xmlns:a16="http://schemas.microsoft.com/office/drawing/2014/main" pred="{5BAE8B9D-7737-36B5-D11F-12652DD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44200" y="7568846"/>
          <a:ext cx="920753" cy="129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387351</xdr:colOff>
      <xdr:row>56</xdr:row>
      <xdr:rowOff>96307</xdr:rowOff>
    </xdr:from>
    <xdr:to>
      <xdr:col>11</xdr:col>
      <xdr:colOff>323850</xdr:colOff>
      <xdr:row>64</xdr:row>
      <xdr:rowOff>180974</xdr:rowOff>
    </xdr:to>
    <xdr:pic>
      <xdr:nvPicPr>
        <xdr:cNvPr id="19" name="Imagem 36">
          <a:extLst>
            <a:ext uri="{FF2B5EF4-FFF2-40B4-BE49-F238E27FC236}">
              <a16:creationId xmlns:a16="http://schemas.microsoft.com/office/drawing/2014/main" id="{00000000-0008-0000-0000-000013000000}"/>
            </a:ext>
            <a:ext uri="{147F2762-F138-4A5C-976F-8EAC2B608ADB}">
              <a16:predDERef xmlns:a16="http://schemas.microsoft.com/office/drawing/2014/main" pred="{DA330DA3-9EE2-8760-B60F-8D462F47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884526" y="363007"/>
          <a:ext cx="1136649" cy="1608667"/>
        </a:xfrm>
        <a:prstGeom prst="rect">
          <a:avLst/>
        </a:prstGeom>
      </xdr:spPr>
    </xdr:pic>
    <xdr:clientData/>
  </xdr:twoCellAnchor>
  <xdr:twoCellAnchor editAs="oneCell">
    <xdr:from>
      <xdr:col>13</xdr:col>
      <xdr:colOff>3175</xdr:colOff>
      <xdr:row>57</xdr:row>
      <xdr:rowOff>95250</xdr:rowOff>
    </xdr:from>
    <xdr:to>
      <xdr:col>14</xdr:col>
      <xdr:colOff>419100</xdr:colOff>
      <xdr:row>66</xdr:row>
      <xdr:rowOff>21871</xdr:rowOff>
    </xdr:to>
    <xdr:pic>
      <xdr:nvPicPr>
        <xdr:cNvPr id="20" name="Imagem 38">
          <a:extLst>
            <a:ext uri="{FF2B5EF4-FFF2-40B4-BE49-F238E27FC236}">
              <a16:creationId xmlns:a16="http://schemas.microsoft.com/office/drawing/2014/main" id="{00000000-0008-0000-0000-000014000000}"/>
            </a:ext>
            <a:ext uri="{147F2762-F138-4A5C-976F-8EAC2B608ADB}">
              <a16:predDERef xmlns:a16="http://schemas.microsoft.com/office/drawing/2014/main" pred="{23C4959F-2FEC-839A-CF07-7FF95BDA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29150" y="361950"/>
          <a:ext cx="1025525" cy="1641121"/>
        </a:xfrm>
        <a:prstGeom prst="rect">
          <a:avLst/>
        </a:prstGeom>
      </xdr:spPr>
    </xdr:pic>
    <xdr:clientData/>
  </xdr:twoCellAnchor>
  <xdr:twoCellAnchor editAs="oneCell">
    <xdr:from>
      <xdr:col>7</xdr:col>
      <xdr:colOff>590116</xdr:colOff>
      <xdr:row>56</xdr:row>
      <xdr:rowOff>143932</xdr:rowOff>
    </xdr:from>
    <xdr:to>
      <xdr:col>9</xdr:col>
      <xdr:colOff>513292</xdr:colOff>
      <xdr:row>65</xdr:row>
      <xdr:rowOff>12699</xdr:rowOff>
    </xdr:to>
    <xdr:pic>
      <xdr:nvPicPr>
        <xdr:cNvPr id="21" name="Imagem 40">
          <a:extLst>
            <a:ext uri="{FF2B5EF4-FFF2-40B4-BE49-F238E27FC236}">
              <a16:creationId xmlns:a16="http://schemas.microsoft.com/office/drawing/2014/main" id="{00000000-0008-0000-0000-000015000000}"/>
            </a:ext>
            <a:ext uri="{147F2762-F138-4A5C-976F-8EAC2B608ADB}">
              <a16:predDERef xmlns:a16="http://schemas.microsoft.com/office/drawing/2014/main" pred="{40B72913-9E61-22D2-3437-A9E3212D47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t="21735" b="8424"/>
        <a:stretch/>
      </xdr:blipFill>
      <xdr:spPr>
        <a:xfrm>
          <a:off x="7190941" y="5411257"/>
          <a:ext cx="1453526" cy="1583267"/>
        </a:xfrm>
        <a:prstGeom prst="rect">
          <a:avLst/>
        </a:prstGeom>
      </xdr:spPr>
    </xdr:pic>
    <xdr:clientData/>
  </xdr:twoCellAnchor>
  <xdr:twoCellAnchor editAs="oneCell">
    <xdr:from>
      <xdr:col>13</xdr:col>
      <xdr:colOff>80433</xdr:colOff>
      <xdr:row>77</xdr:row>
      <xdr:rowOff>131233</xdr:rowOff>
    </xdr:from>
    <xdr:to>
      <xdr:col>14</xdr:col>
      <xdr:colOff>274140</xdr:colOff>
      <xdr:row>83</xdr:row>
      <xdr:rowOff>184749</xdr:rowOff>
    </xdr:to>
    <xdr:pic>
      <xdr:nvPicPr>
        <xdr:cNvPr id="22" name="Imagem 41">
          <a:extLst>
            <a:ext uri="{FF2B5EF4-FFF2-40B4-BE49-F238E27FC236}">
              <a16:creationId xmlns:a16="http://schemas.microsoft.com/office/drawing/2014/main" id="{00000000-0008-0000-0000-000016000000}"/>
            </a:ext>
            <a:ext uri="{147F2762-F138-4A5C-976F-8EAC2B608ADB}">
              <a16:predDERef xmlns:a16="http://schemas.microsoft.com/office/drawing/2014/main" pred="{3E7BF7C8-C486-A937-6CC8-E541CE72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48433" y="9208558"/>
          <a:ext cx="803307" cy="1196516"/>
        </a:xfrm>
        <a:prstGeom prst="rect">
          <a:avLst/>
        </a:prstGeom>
      </xdr:spPr>
    </xdr:pic>
    <xdr:clientData/>
  </xdr:twoCellAnchor>
  <xdr:twoCellAnchor>
    <xdr:from>
      <xdr:col>13</xdr:col>
      <xdr:colOff>111126</xdr:colOff>
      <xdr:row>70</xdr:row>
      <xdr:rowOff>25400</xdr:rowOff>
    </xdr:from>
    <xdr:to>
      <xdr:col>14</xdr:col>
      <xdr:colOff>434976</xdr:colOff>
      <xdr:row>75</xdr:row>
      <xdr:rowOff>180975</xdr:rowOff>
    </xdr:to>
    <xdr:sp macro="" textlink="">
      <xdr:nvSpPr>
        <xdr:cNvPr id="23" name="Multiply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9820276" y="124460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85726</xdr:colOff>
      <xdr:row>85</xdr:row>
      <xdr:rowOff>85725</xdr:rowOff>
    </xdr:from>
    <xdr:to>
      <xdr:col>11</xdr:col>
      <xdr:colOff>409576</xdr:colOff>
      <xdr:row>91</xdr:row>
      <xdr:rowOff>57150</xdr:rowOff>
    </xdr:to>
    <xdr:sp macro="" textlink="">
      <xdr:nvSpPr>
        <xdr:cNvPr id="26" name="Multiply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5582901" y="6829425"/>
          <a:ext cx="933450" cy="11144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0</xdr:colOff>
      <xdr:row>35</xdr:row>
      <xdr:rowOff>9525</xdr:rowOff>
    </xdr:from>
    <xdr:to>
      <xdr:col>7</xdr:col>
      <xdr:colOff>607219</xdr:colOff>
      <xdr:row>39</xdr:row>
      <xdr:rowOff>57150</xdr:rowOff>
    </xdr:to>
    <xdr:pic>
      <xdr:nvPicPr>
        <xdr:cNvPr id="30" name="Picture 29" descr="446adb37-5ce7-4eb9-95da-12e5fa3fae99@R95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42372" y="7044928"/>
          <a:ext cx="809625" cy="607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142874</xdr:colOff>
      <xdr:row>57</xdr:row>
      <xdr:rowOff>133353</xdr:rowOff>
    </xdr:from>
    <xdr:to>
      <xdr:col>16</xdr:col>
      <xdr:colOff>540541</xdr:colOff>
      <xdr:row>65</xdr:row>
      <xdr:rowOff>161925</xdr:rowOff>
    </xdr:to>
    <xdr:pic>
      <xdr:nvPicPr>
        <xdr:cNvPr id="31" name="Picture 30" descr="68536167-90bc-4502-aeae-b7b649d2255c@R95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415397" y="672705"/>
          <a:ext cx="1552572" cy="1007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19847</xdr:colOff>
      <xdr:row>35</xdr:row>
      <xdr:rowOff>28578</xdr:rowOff>
    </xdr:from>
    <xdr:to>
      <xdr:col>9</xdr:col>
      <xdr:colOff>619923</xdr:colOff>
      <xdr:row>39</xdr:row>
      <xdr:rowOff>66679</xdr:rowOff>
    </xdr:to>
    <xdr:pic>
      <xdr:nvPicPr>
        <xdr:cNvPr id="33" name="Picture 32" descr="c9fac412-e961-441f-9d85-d9d4c94bc468@R95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 flipV="1">
          <a:off x="8212934" y="6573841"/>
          <a:ext cx="774701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33335</xdr:colOff>
      <xdr:row>34</xdr:row>
      <xdr:rowOff>180976</xdr:rowOff>
    </xdr:from>
    <xdr:to>
      <xdr:col>12</xdr:col>
      <xdr:colOff>38099</xdr:colOff>
      <xdr:row>39</xdr:row>
      <xdr:rowOff>47628</xdr:rowOff>
    </xdr:to>
    <xdr:pic>
      <xdr:nvPicPr>
        <xdr:cNvPr id="34" name="Picture 33" descr="dce094d4-23d8-40c3-9e89-bc756daa2fa6@R95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112916" y="7027070"/>
          <a:ext cx="819152" cy="61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41</xdr:row>
      <xdr:rowOff>12700</xdr:rowOff>
    </xdr:from>
    <xdr:to>
      <xdr:col>8</xdr:col>
      <xdr:colOff>2381</xdr:colOff>
      <xdr:row>45</xdr:row>
      <xdr:rowOff>0</xdr:rowOff>
    </xdr:to>
    <xdr:pic>
      <xdr:nvPicPr>
        <xdr:cNvPr id="35" name="Picture 34" descr="dee3b2cc-97a1-4e50-b05f-feb49de2f10c@R95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41578" y="8191897"/>
          <a:ext cx="815975" cy="611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200026</xdr:colOff>
      <xdr:row>58</xdr:row>
      <xdr:rowOff>31750</xdr:rowOff>
    </xdr:from>
    <xdr:to>
      <xdr:col>9</xdr:col>
      <xdr:colOff>523876</xdr:colOff>
      <xdr:row>64</xdr:row>
      <xdr:rowOff>3175</xdr:rowOff>
    </xdr:to>
    <xdr:sp macro="" textlink="">
      <xdr:nvSpPr>
        <xdr:cNvPr id="37" name="Multiply 22">
          <a:extLst>
            <a:ext uri="{FF2B5EF4-FFF2-40B4-BE49-F238E27FC236}">
              <a16:creationId xmlns:a16="http://schemas.microsoft.com/office/drawing/2014/main" id="{4AB07222-BBC8-4A3B-B0EB-14F0B8B1F8D1}"/>
            </a:ext>
          </a:extLst>
        </xdr:cNvPr>
        <xdr:cNvSpPr/>
      </xdr:nvSpPr>
      <xdr:spPr>
        <a:xfrm>
          <a:off x="6740526" y="104267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53976</xdr:colOff>
      <xdr:row>58</xdr:row>
      <xdr:rowOff>139700</xdr:rowOff>
    </xdr:from>
    <xdr:to>
      <xdr:col>14</xdr:col>
      <xdr:colOff>377826</xdr:colOff>
      <xdr:row>64</xdr:row>
      <xdr:rowOff>111125</xdr:rowOff>
    </xdr:to>
    <xdr:sp macro="" textlink="">
      <xdr:nvSpPr>
        <xdr:cNvPr id="38" name="Multiply 22">
          <a:extLst>
            <a:ext uri="{FF2B5EF4-FFF2-40B4-BE49-F238E27FC236}">
              <a16:creationId xmlns:a16="http://schemas.microsoft.com/office/drawing/2014/main" id="{1F13C1A6-B90D-4FC2-A5C0-146B5B01B936}"/>
            </a:ext>
          </a:extLst>
        </xdr:cNvPr>
        <xdr:cNvSpPr/>
      </xdr:nvSpPr>
      <xdr:spPr>
        <a:xfrm>
          <a:off x="9763126" y="103505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237066</xdr:colOff>
      <xdr:row>58</xdr:row>
      <xdr:rowOff>138641</xdr:rowOff>
    </xdr:from>
    <xdr:to>
      <xdr:col>5</xdr:col>
      <xdr:colOff>560916</xdr:colOff>
      <xdr:row>64</xdr:row>
      <xdr:rowOff>110066</xdr:rowOff>
    </xdr:to>
    <xdr:sp macro="" textlink="">
      <xdr:nvSpPr>
        <xdr:cNvPr id="32" name="Multiply 22">
          <a:extLst>
            <a:ext uri="{FF2B5EF4-FFF2-40B4-BE49-F238E27FC236}">
              <a16:creationId xmlns:a16="http://schemas.microsoft.com/office/drawing/2014/main" id="{7B834470-857D-484F-AAC9-1ADC3D9D26F4}"/>
            </a:ext>
          </a:extLst>
        </xdr:cNvPr>
        <xdr:cNvSpPr/>
      </xdr:nvSpPr>
      <xdr:spPr>
        <a:xfrm>
          <a:off x="5158316" y="10920941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60326</xdr:colOff>
      <xdr:row>76</xdr:row>
      <xdr:rowOff>50800</xdr:rowOff>
    </xdr:from>
    <xdr:to>
      <xdr:col>10</xdr:col>
      <xdr:colOff>993776</xdr:colOff>
      <xdr:row>82</xdr:row>
      <xdr:rowOff>22225</xdr:rowOff>
    </xdr:to>
    <xdr:sp macro="" textlink="">
      <xdr:nvSpPr>
        <xdr:cNvPr id="36" name="Multiply 22">
          <a:extLst>
            <a:ext uri="{FF2B5EF4-FFF2-40B4-BE49-F238E27FC236}">
              <a16:creationId xmlns:a16="http://schemas.microsoft.com/office/drawing/2014/main" id="{4E57DEAB-04DA-4985-B639-B238077E4F98}"/>
            </a:ext>
          </a:extLst>
        </xdr:cNvPr>
        <xdr:cNvSpPr/>
      </xdr:nvSpPr>
      <xdr:spPr>
        <a:xfrm>
          <a:off x="9070976" y="141478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114300</xdr:colOff>
      <xdr:row>67</xdr:row>
      <xdr:rowOff>158750</xdr:rowOff>
    </xdr:from>
    <xdr:to>
      <xdr:col>6</xdr:col>
      <xdr:colOff>438150</xdr:colOff>
      <xdr:row>73</xdr:row>
      <xdr:rowOff>130175</xdr:rowOff>
    </xdr:to>
    <xdr:sp macro="" textlink="">
      <xdr:nvSpPr>
        <xdr:cNvPr id="39" name="Multiply 22">
          <a:extLst>
            <a:ext uri="{FF2B5EF4-FFF2-40B4-BE49-F238E27FC236}">
              <a16:creationId xmlns:a16="http://schemas.microsoft.com/office/drawing/2014/main" id="{C4E44A63-CFD3-4372-986F-0D6135302FAD}"/>
            </a:ext>
          </a:extLst>
        </xdr:cNvPr>
        <xdr:cNvSpPr/>
      </xdr:nvSpPr>
      <xdr:spPr>
        <a:xfrm>
          <a:off x="5645150" y="125984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196850</xdr:colOff>
      <xdr:row>58</xdr:row>
      <xdr:rowOff>114300</xdr:rowOff>
    </xdr:from>
    <xdr:to>
      <xdr:col>16</xdr:col>
      <xdr:colOff>520700</xdr:colOff>
      <xdr:row>64</xdr:row>
      <xdr:rowOff>85725</xdr:rowOff>
    </xdr:to>
    <xdr:sp macro="" textlink="">
      <xdr:nvSpPr>
        <xdr:cNvPr id="42" name="Multiply 22">
          <a:extLst>
            <a:ext uri="{FF2B5EF4-FFF2-40B4-BE49-F238E27FC236}">
              <a16:creationId xmlns:a16="http://schemas.microsoft.com/office/drawing/2014/main" id="{5EAB0854-6817-4E01-AF51-FD9AC9403563}"/>
            </a:ext>
          </a:extLst>
        </xdr:cNvPr>
        <xdr:cNvSpPr/>
      </xdr:nvSpPr>
      <xdr:spPr>
        <a:xfrm>
          <a:off x="13042900" y="10896600"/>
          <a:ext cx="933450" cy="1076325"/>
        </a:xfrm>
        <a:prstGeom prst="mathMultiply">
          <a:avLst/>
        </a:prstGeom>
        <a:gradFill flip="none" rotWithShape="1">
          <a:gsLst>
            <a:gs pos="0">
              <a:schemeClr val="accent1">
                <a:tint val="66000"/>
                <a:satMod val="160000"/>
                <a:alpha val="6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27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94"/>
  <sheetViews>
    <sheetView tabSelected="1" topLeftCell="C1" workbookViewId="0">
      <selection activeCell="F22" sqref="F22"/>
    </sheetView>
  </sheetViews>
  <sheetFormatPr defaultRowHeight="15" x14ac:dyDescent="0.25"/>
  <cols>
    <col min="1" max="1" width="11.7109375" customWidth="1"/>
    <col min="2" max="2" width="11.7109375" style="16" customWidth="1"/>
    <col min="3" max="3" width="32.85546875" customWidth="1"/>
    <col min="4" max="4" width="14.140625" customWidth="1"/>
    <col min="8" max="8" width="13.140625" customWidth="1"/>
    <col min="10" max="10" width="10.42578125" customWidth="1"/>
    <col min="11" max="11" width="17.140625" customWidth="1"/>
    <col min="13" max="13" width="11.5703125" customWidth="1"/>
    <col min="17" max="17" width="11.7109375" customWidth="1"/>
    <col min="18" max="20" width="11.7109375" style="16" customWidth="1"/>
    <col min="29" max="29" width="28.42578125" customWidth="1"/>
    <col min="32" max="32" width="9.140625" style="16"/>
  </cols>
  <sheetData>
    <row r="1" spans="1:12" x14ac:dyDescent="0.25">
      <c r="A1" s="44" t="s">
        <v>68</v>
      </c>
      <c r="B1" s="7" t="s">
        <v>69</v>
      </c>
      <c r="C1" s="7" t="s">
        <v>0</v>
      </c>
      <c r="D1" s="7" t="s">
        <v>3</v>
      </c>
      <c r="E1" s="7" t="s">
        <v>1</v>
      </c>
      <c r="F1" s="43" t="s">
        <v>58</v>
      </c>
      <c r="G1" s="7">
        <v>2023</v>
      </c>
      <c r="H1" s="7"/>
      <c r="I1" s="7" t="s">
        <v>55</v>
      </c>
      <c r="J1" s="7" t="s">
        <v>59</v>
      </c>
      <c r="K1" s="7" t="s">
        <v>70</v>
      </c>
    </row>
    <row r="2" spans="1:12" x14ac:dyDescent="0.25">
      <c r="A2" s="44">
        <v>30</v>
      </c>
      <c r="B2" s="7">
        <f>A2/2</f>
        <v>15</v>
      </c>
      <c r="C2" s="1" t="s">
        <v>2</v>
      </c>
      <c r="D2" s="1" t="s">
        <v>4</v>
      </c>
      <c r="E2" s="1">
        <v>1</v>
      </c>
      <c r="F2" s="44">
        <f>E2-I2</f>
        <v>1</v>
      </c>
      <c r="G2" s="1">
        <v>-3</v>
      </c>
      <c r="H2" s="1"/>
      <c r="I2" s="1"/>
      <c r="J2" s="44">
        <f>F2*A2</f>
        <v>30</v>
      </c>
      <c r="K2" s="1">
        <f>F2*B2</f>
        <v>15</v>
      </c>
    </row>
    <row r="3" spans="1:12" x14ac:dyDescent="0.25">
      <c r="A3" s="44">
        <v>35</v>
      </c>
      <c r="B3" s="7">
        <v>20</v>
      </c>
      <c r="C3" s="1" t="s">
        <v>5</v>
      </c>
      <c r="D3" s="1" t="s">
        <v>4</v>
      </c>
      <c r="E3" s="1">
        <v>5</v>
      </c>
      <c r="F3" s="44">
        <f t="shared" ref="F3:F17" si="0">E3-I3</f>
        <v>4</v>
      </c>
      <c r="G3" s="1">
        <v>0</v>
      </c>
      <c r="H3" s="20"/>
      <c r="I3" s="1">
        <v>1</v>
      </c>
      <c r="J3" s="44">
        <f t="shared" ref="J3:J17" si="1">F3*A3</f>
        <v>140</v>
      </c>
      <c r="K3" s="1">
        <f t="shared" ref="K3:K17" si="2">F3*B3</f>
        <v>80</v>
      </c>
    </row>
    <row r="4" spans="1:12" x14ac:dyDescent="0.25">
      <c r="A4" s="44">
        <v>35</v>
      </c>
      <c r="B4" s="7">
        <v>20</v>
      </c>
      <c r="C4" s="1" t="s">
        <v>5</v>
      </c>
      <c r="D4" s="1" t="s">
        <v>6</v>
      </c>
      <c r="E4" s="1">
        <v>3</v>
      </c>
      <c r="F4" s="44">
        <f t="shared" si="0"/>
        <v>3</v>
      </c>
      <c r="G4" s="1">
        <v>0</v>
      </c>
      <c r="H4" s="1"/>
      <c r="I4" s="1">
        <v>0</v>
      </c>
      <c r="J4" s="44">
        <f t="shared" si="1"/>
        <v>105</v>
      </c>
      <c r="K4" s="1">
        <f t="shared" si="2"/>
        <v>60</v>
      </c>
    </row>
    <row r="5" spans="1:12" x14ac:dyDescent="0.25">
      <c r="A5" s="44">
        <v>35</v>
      </c>
      <c r="B5" s="7">
        <v>20</v>
      </c>
      <c r="C5" s="1" t="s">
        <v>5</v>
      </c>
      <c r="D5" s="1" t="s">
        <v>7</v>
      </c>
      <c r="E5" s="1">
        <v>3</v>
      </c>
      <c r="F5" s="44">
        <f t="shared" si="0"/>
        <v>2</v>
      </c>
      <c r="G5" s="1">
        <v>0</v>
      </c>
      <c r="H5" s="1"/>
      <c r="I5" s="1">
        <v>1</v>
      </c>
      <c r="J5" s="44">
        <f t="shared" si="1"/>
        <v>70</v>
      </c>
      <c r="K5" s="1">
        <f t="shared" si="2"/>
        <v>40</v>
      </c>
    </row>
    <row r="6" spans="1:12" x14ac:dyDescent="0.25">
      <c r="A6" s="44">
        <v>49</v>
      </c>
      <c r="B6" s="7">
        <v>25</v>
      </c>
      <c r="C6" s="1" t="s">
        <v>29</v>
      </c>
      <c r="D6" s="1" t="s">
        <v>4</v>
      </c>
      <c r="E6" s="1">
        <v>1</v>
      </c>
      <c r="F6" s="44">
        <f>E6-I6</f>
        <v>0</v>
      </c>
      <c r="G6" s="1">
        <v>0</v>
      </c>
      <c r="H6" s="1"/>
      <c r="I6" s="1">
        <v>1</v>
      </c>
      <c r="J6" s="44">
        <f t="shared" si="1"/>
        <v>0</v>
      </c>
      <c r="K6" s="1">
        <f t="shared" si="2"/>
        <v>0</v>
      </c>
    </row>
    <row r="7" spans="1:12" x14ac:dyDescent="0.25">
      <c r="A7" s="44">
        <v>49</v>
      </c>
      <c r="B7" s="7">
        <v>25</v>
      </c>
      <c r="C7" s="1" t="s">
        <v>30</v>
      </c>
      <c r="D7" s="1" t="s">
        <v>4</v>
      </c>
      <c r="E7" s="1">
        <v>1</v>
      </c>
      <c r="F7" s="44">
        <f t="shared" si="0"/>
        <v>0</v>
      </c>
      <c r="G7" s="1">
        <v>0</v>
      </c>
      <c r="H7" s="1"/>
      <c r="I7" s="1">
        <v>1</v>
      </c>
      <c r="J7" s="44">
        <f t="shared" si="1"/>
        <v>0</v>
      </c>
      <c r="K7" s="1">
        <f t="shared" si="2"/>
        <v>0</v>
      </c>
    </row>
    <row r="8" spans="1:12" x14ac:dyDescent="0.25">
      <c r="A8" s="44">
        <v>95</v>
      </c>
      <c r="B8" s="7">
        <v>50</v>
      </c>
      <c r="C8" s="1" t="s">
        <v>9</v>
      </c>
      <c r="D8" s="1" t="s">
        <v>8</v>
      </c>
      <c r="E8" s="1">
        <v>1</v>
      </c>
      <c r="F8" s="44">
        <f t="shared" si="0"/>
        <v>1</v>
      </c>
      <c r="G8" s="1">
        <v>0</v>
      </c>
      <c r="H8" s="1"/>
      <c r="I8" s="1"/>
      <c r="J8" s="44">
        <f t="shared" si="1"/>
        <v>95</v>
      </c>
      <c r="K8" s="1">
        <f t="shared" si="2"/>
        <v>50</v>
      </c>
    </row>
    <row r="9" spans="1:12" x14ac:dyDescent="0.25">
      <c r="A9" s="44">
        <v>95</v>
      </c>
      <c r="B9" s="7">
        <v>50</v>
      </c>
      <c r="C9" s="1" t="s">
        <v>9</v>
      </c>
      <c r="D9" s="1" t="s">
        <v>4</v>
      </c>
      <c r="E9" s="1">
        <v>1</v>
      </c>
      <c r="F9" s="44">
        <v>0</v>
      </c>
      <c r="G9" s="1">
        <v>0</v>
      </c>
      <c r="H9" s="1"/>
      <c r="I9" s="1">
        <v>1</v>
      </c>
      <c r="J9" s="44">
        <f t="shared" si="1"/>
        <v>0</v>
      </c>
      <c r="K9" s="1">
        <f t="shared" si="2"/>
        <v>0</v>
      </c>
    </row>
    <row r="10" spans="1:12" x14ac:dyDescent="0.25">
      <c r="A10" s="44">
        <v>49</v>
      </c>
      <c r="B10" s="7">
        <v>25</v>
      </c>
      <c r="C10" s="1" t="s">
        <v>10</v>
      </c>
      <c r="D10" s="1" t="s">
        <v>4</v>
      </c>
      <c r="E10" s="1">
        <v>1</v>
      </c>
      <c r="F10" s="44">
        <f t="shared" si="0"/>
        <v>1</v>
      </c>
      <c r="G10" s="1">
        <v>0</v>
      </c>
      <c r="H10" s="1"/>
      <c r="I10" s="1"/>
      <c r="J10" s="44">
        <f t="shared" si="1"/>
        <v>49</v>
      </c>
      <c r="K10" s="1">
        <f t="shared" si="2"/>
        <v>25</v>
      </c>
    </row>
    <row r="11" spans="1:12" x14ac:dyDescent="0.25">
      <c r="A11" s="44">
        <v>49</v>
      </c>
      <c r="B11" s="7">
        <v>25</v>
      </c>
      <c r="C11" s="1" t="s">
        <v>11</v>
      </c>
      <c r="D11" s="1" t="s">
        <v>8</v>
      </c>
      <c r="E11" s="1">
        <v>2</v>
      </c>
      <c r="F11" s="44">
        <f t="shared" si="0"/>
        <v>2</v>
      </c>
      <c r="G11" s="1">
        <v>-1</v>
      </c>
      <c r="H11" s="1"/>
      <c r="I11" s="1"/>
      <c r="J11" s="44">
        <f t="shared" si="1"/>
        <v>98</v>
      </c>
      <c r="K11" s="1">
        <f t="shared" si="2"/>
        <v>50</v>
      </c>
    </row>
    <row r="12" spans="1:12" x14ac:dyDescent="0.25">
      <c r="A12" s="44">
        <v>10</v>
      </c>
      <c r="B12" s="7">
        <f t="shared" ref="B12:B13" si="3">A12/2</f>
        <v>5</v>
      </c>
      <c r="C12" s="1" t="s">
        <v>12</v>
      </c>
      <c r="D12" s="1"/>
      <c r="E12" s="1">
        <v>16</v>
      </c>
      <c r="F12" s="44">
        <v>11</v>
      </c>
      <c r="G12" s="1">
        <v>0</v>
      </c>
      <c r="H12" s="1" t="s">
        <v>62</v>
      </c>
      <c r="I12" s="1">
        <v>5</v>
      </c>
      <c r="J12" s="44">
        <f t="shared" si="1"/>
        <v>110</v>
      </c>
      <c r="K12" s="1">
        <f t="shared" si="2"/>
        <v>55</v>
      </c>
    </row>
    <row r="13" spans="1:12" x14ac:dyDescent="0.25">
      <c r="A13" s="44">
        <v>10</v>
      </c>
      <c r="B13" s="7">
        <f t="shared" si="3"/>
        <v>5</v>
      </c>
      <c r="C13" s="1" t="s">
        <v>13</v>
      </c>
      <c r="D13" s="1"/>
      <c r="E13" s="1">
        <v>20</v>
      </c>
      <c r="F13" s="44">
        <f t="shared" si="0"/>
        <v>17</v>
      </c>
      <c r="G13" s="1">
        <v>0</v>
      </c>
      <c r="H13" s="1" t="s">
        <v>62</v>
      </c>
      <c r="I13" s="1">
        <v>3</v>
      </c>
      <c r="J13" s="44">
        <f t="shared" si="1"/>
        <v>170</v>
      </c>
      <c r="K13" s="1">
        <f t="shared" si="2"/>
        <v>85</v>
      </c>
    </row>
    <row r="14" spans="1:12" x14ac:dyDescent="0.25">
      <c r="A14" s="44">
        <v>8</v>
      </c>
      <c r="B14" s="7">
        <v>5</v>
      </c>
      <c r="C14" s="1" t="s">
        <v>14</v>
      </c>
      <c r="D14" s="1"/>
      <c r="E14" s="1">
        <v>17</v>
      </c>
      <c r="F14" s="44">
        <f t="shared" si="0"/>
        <v>12</v>
      </c>
      <c r="G14" s="1">
        <v>0</v>
      </c>
      <c r="H14" s="1" t="s">
        <v>62</v>
      </c>
      <c r="I14" s="1">
        <v>5</v>
      </c>
      <c r="J14" s="44">
        <f t="shared" si="1"/>
        <v>96</v>
      </c>
      <c r="K14" s="1">
        <f t="shared" si="2"/>
        <v>60</v>
      </c>
    </row>
    <row r="15" spans="1:12" x14ac:dyDescent="0.25">
      <c r="A15" s="44">
        <v>9.5</v>
      </c>
      <c r="B15" s="7">
        <v>9.5</v>
      </c>
      <c r="C15" s="1" t="s">
        <v>15</v>
      </c>
      <c r="D15" s="1"/>
      <c r="E15" s="1">
        <v>40</v>
      </c>
      <c r="F15" s="44">
        <v>31</v>
      </c>
      <c r="G15" s="1">
        <v>-12</v>
      </c>
      <c r="H15" s="1" t="s">
        <v>62</v>
      </c>
      <c r="I15" s="1">
        <v>9</v>
      </c>
      <c r="J15" s="44">
        <f t="shared" si="1"/>
        <v>294.5</v>
      </c>
      <c r="K15" s="1">
        <f t="shared" si="2"/>
        <v>294.5</v>
      </c>
    </row>
    <row r="16" spans="1:12" s="16" customFormat="1" x14ac:dyDescent="0.25">
      <c r="A16" s="44">
        <v>13</v>
      </c>
      <c r="B16" s="7">
        <f>A16/2</f>
        <v>6.5</v>
      </c>
      <c r="C16" s="1" t="s">
        <v>60</v>
      </c>
      <c r="D16" s="1" t="s">
        <v>8</v>
      </c>
      <c r="E16" s="1">
        <v>0</v>
      </c>
      <c r="F16" s="44">
        <f t="shared" si="0"/>
        <v>0</v>
      </c>
      <c r="G16" s="1"/>
      <c r="H16" s="1" t="s">
        <v>62</v>
      </c>
      <c r="I16" s="1">
        <v>0</v>
      </c>
      <c r="J16" s="44">
        <f t="shared" si="1"/>
        <v>0</v>
      </c>
      <c r="K16" s="1">
        <f t="shared" si="2"/>
        <v>0</v>
      </c>
      <c r="L16" s="16" t="s">
        <v>67</v>
      </c>
    </row>
    <row r="17" spans="1:32" x14ac:dyDescent="0.25">
      <c r="A17" s="44">
        <v>7</v>
      </c>
      <c r="B17" s="7">
        <v>7</v>
      </c>
      <c r="C17" s="1" t="s">
        <v>16</v>
      </c>
      <c r="D17" s="1"/>
      <c r="E17" s="1">
        <v>9</v>
      </c>
      <c r="F17" s="44">
        <f t="shared" si="0"/>
        <v>8</v>
      </c>
      <c r="G17" s="1">
        <v>0</v>
      </c>
      <c r="H17" s="1"/>
      <c r="I17" s="1">
        <v>1</v>
      </c>
      <c r="J17" s="44">
        <f t="shared" si="1"/>
        <v>56</v>
      </c>
      <c r="K17" s="1">
        <f t="shared" si="2"/>
        <v>56</v>
      </c>
    </row>
    <row r="18" spans="1:32" x14ac:dyDescent="0.25">
      <c r="A18" s="44"/>
      <c r="B18" s="1"/>
      <c r="C18" s="1" t="s">
        <v>28</v>
      </c>
      <c r="D18" s="1"/>
      <c r="E18" s="1"/>
      <c r="F18" s="44"/>
      <c r="G18" s="1"/>
      <c r="H18" s="1"/>
      <c r="I18" s="1"/>
      <c r="J18" s="45">
        <f>SUM(J2:J17)</f>
        <v>1313.5</v>
      </c>
      <c r="K18" s="38">
        <f>SUM(K2:K17)</f>
        <v>870.5</v>
      </c>
    </row>
    <row r="19" spans="1:32" x14ac:dyDescent="0.25">
      <c r="F19" s="7">
        <v>2025</v>
      </c>
      <c r="G19" s="7"/>
    </row>
    <row r="20" spans="1:32" x14ac:dyDescent="0.25">
      <c r="C20" s="15" t="s">
        <v>27</v>
      </c>
      <c r="D20" s="39">
        <v>45383</v>
      </c>
      <c r="E20" s="40"/>
      <c r="F20" s="43" t="s">
        <v>56</v>
      </c>
      <c r="G20" s="43" t="s">
        <v>57</v>
      </c>
      <c r="L20" s="3"/>
      <c r="M20" s="4"/>
      <c r="N20" s="5"/>
      <c r="O20" s="5"/>
      <c r="P20" s="6"/>
    </row>
    <row r="21" spans="1:32" x14ac:dyDescent="0.25">
      <c r="C21" s="10" t="s">
        <v>17</v>
      </c>
      <c r="D21" s="1" t="s">
        <v>41</v>
      </c>
      <c r="E21" s="1">
        <v>46</v>
      </c>
      <c r="F21" s="43">
        <v>16</v>
      </c>
      <c r="G21" s="43">
        <v>7</v>
      </c>
      <c r="H21" s="1">
        <f>(F21+G21)*19.66</f>
        <v>452.18</v>
      </c>
      <c r="I21" t="s">
        <v>61</v>
      </c>
      <c r="J21" s="3"/>
      <c r="K21" s="4"/>
      <c r="L21" s="5"/>
      <c r="M21" s="5"/>
      <c r="N21" s="5"/>
      <c r="P21" s="16"/>
      <c r="Q21" s="16"/>
      <c r="S21"/>
      <c r="T21"/>
      <c r="AD21" s="16"/>
      <c r="AF21"/>
    </row>
    <row r="22" spans="1:32" x14ac:dyDescent="0.25">
      <c r="C22" s="10" t="s">
        <v>18</v>
      </c>
      <c r="D22" s="1"/>
      <c r="E22" s="1">
        <v>2</v>
      </c>
      <c r="F22" s="43"/>
      <c r="G22" s="43">
        <v>4</v>
      </c>
      <c r="H22" s="1">
        <f>19.66*G22</f>
        <v>78.64</v>
      </c>
      <c r="J22" s="3"/>
      <c r="K22" s="4"/>
      <c r="L22" s="5"/>
      <c r="M22" s="5"/>
      <c r="N22" s="5"/>
      <c r="P22" s="16"/>
      <c r="Q22" s="16"/>
      <c r="S22"/>
      <c r="T22"/>
      <c r="AD22" s="16"/>
      <c r="AF22"/>
    </row>
    <row r="23" spans="1:32" x14ac:dyDescent="0.25">
      <c r="C23" s="10" t="s">
        <v>19</v>
      </c>
      <c r="D23" s="1"/>
      <c r="E23" s="1">
        <v>2</v>
      </c>
      <c r="F23" s="43"/>
      <c r="G23" s="43">
        <v>4</v>
      </c>
      <c r="H23" s="1">
        <f>19.66*G23</f>
        <v>78.64</v>
      </c>
      <c r="L23" s="2"/>
      <c r="M23" s="2"/>
      <c r="N23" s="2"/>
      <c r="P23" s="16"/>
      <c r="Q23" s="16"/>
      <c r="S23"/>
      <c r="T23"/>
      <c r="AD23" s="16"/>
      <c r="AF23"/>
    </row>
    <row r="24" spans="1:32" x14ac:dyDescent="0.25">
      <c r="C24" s="10" t="s">
        <v>20</v>
      </c>
      <c r="D24" s="1"/>
      <c r="E24" s="1">
        <v>1</v>
      </c>
      <c r="F24" s="43"/>
      <c r="G24" s="43">
        <v>3</v>
      </c>
      <c r="H24" s="1">
        <f>19.66*G24</f>
        <v>58.980000000000004</v>
      </c>
      <c r="L24" s="2"/>
      <c r="M24" s="2"/>
      <c r="N24" s="2"/>
      <c r="P24" s="16"/>
      <c r="Q24" s="16"/>
      <c r="S24"/>
      <c r="T24"/>
      <c r="AD24" s="16"/>
      <c r="AF24"/>
    </row>
    <row r="25" spans="1:32" x14ac:dyDescent="0.25">
      <c r="C25" s="10" t="s">
        <v>21</v>
      </c>
      <c r="D25" s="1"/>
      <c r="E25" s="1">
        <v>1</v>
      </c>
      <c r="F25" s="43"/>
      <c r="G25" s="43">
        <v>3</v>
      </c>
      <c r="H25" s="1">
        <f>19.46*G25</f>
        <v>58.38</v>
      </c>
      <c r="L25" s="2"/>
      <c r="M25" s="2"/>
      <c r="N25" s="2"/>
      <c r="P25" s="16"/>
      <c r="Q25" s="16"/>
      <c r="S25"/>
      <c r="T25"/>
      <c r="AD25" s="16"/>
      <c r="AF25"/>
    </row>
    <row r="26" spans="1:32" ht="15.75" thickBot="1" x14ac:dyDescent="0.3">
      <c r="C26" s="10" t="s">
        <v>22</v>
      </c>
      <c r="D26" s="1"/>
      <c r="E26" s="1">
        <v>2</v>
      </c>
      <c r="F26" s="43"/>
      <c r="G26" s="43">
        <v>3</v>
      </c>
      <c r="H26" s="1">
        <f>19.66*G26</f>
        <v>58.980000000000004</v>
      </c>
      <c r="L26" s="2"/>
      <c r="M26" s="2"/>
      <c r="N26" s="2"/>
      <c r="P26" s="16"/>
      <c r="Q26" s="16"/>
      <c r="S26"/>
      <c r="T26"/>
      <c r="AD26" s="16"/>
      <c r="AF26"/>
    </row>
    <row r="27" spans="1:32" x14ac:dyDescent="0.25">
      <c r="C27" s="10" t="s">
        <v>23</v>
      </c>
      <c r="D27" s="1"/>
      <c r="E27" s="1">
        <v>1</v>
      </c>
      <c r="F27" s="43"/>
      <c r="G27" s="43">
        <v>3</v>
      </c>
      <c r="H27" s="1">
        <f>19.66*G27</f>
        <v>58.980000000000004</v>
      </c>
      <c r="K27" s="30"/>
      <c r="L27" s="31"/>
      <c r="M27" s="31"/>
      <c r="N27" s="32"/>
      <c r="P27" s="16"/>
      <c r="Q27" s="16"/>
      <c r="S27"/>
      <c r="T27"/>
      <c r="AD27" s="16"/>
      <c r="AF27"/>
    </row>
    <row r="28" spans="1:32" ht="15.75" thickBot="1" x14ac:dyDescent="0.3">
      <c r="C28" s="10" t="s">
        <v>24</v>
      </c>
      <c r="D28" s="1"/>
      <c r="E28" s="1">
        <v>1</v>
      </c>
      <c r="F28" s="43"/>
      <c r="G28" s="43">
        <v>4</v>
      </c>
      <c r="H28" s="1">
        <f>19.46*G28</f>
        <v>77.84</v>
      </c>
      <c r="K28" s="33"/>
      <c r="L28" s="34"/>
      <c r="M28" s="34"/>
      <c r="N28" s="35"/>
      <c r="P28" s="16"/>
      <c r="Q28" s="16"/>
      <c r="S28"/>
      <c r="T28"/>
      <c r="AD28" s="16"/>
      <c r="AF28"/>
    </row>
    <row r="29" spans="1:32" x14ac:dyDescent="0.25">
      <c r="C29" s="10" t="s">
        <v>25</v>
      </c>
      <c r="D29" s="1"/>
      <c r="E29" s="1">
        <v>1</v>
      </c>
      <c r="F29" s="43"/>
      <c r="G29" s="43">
        <v>3</v>
      </c>
      <c r="H29" s="1">
        <f>19.66*G29</f>
        <v>58.980000000000004</v>
      </c>
      <c r="P29" s="16"/>
      <c r="Q29" s="16"/>
      <c r="S29"/>
      <c r="T29"/>
      <c r="AD29" s="16"/>
      <c r="AF29"/>
    </row>
    <row r="30" spans="1:32" s="16" customFormat="1" x14ac:dyDescent="0.25">
      <c r="C30" s="10" t="s">
        <v>63</v>
      </c>
      <c r="D30" s="1"/>
      <c r="E30" s="1">
        <v>1</v>
      </c>
      <c r="F30" s="43"/>
      <c r="G30" s="43">
        <v>2</v>
      </c>
      <c r="H30" s="1">
        <f>19.66*G30</f>
        <v>39.32</v>
      </c>
      <c r="K30" s="41" t="s">
        <v>72</v>
      </c>
      <c r="L30" s="8"/>
      <c r="M30" s="8"/>
      <c r="N30" s="9"/>
    </row>
    <row r="31" spans="1:32" s="16" customFormat="1" x14ac:dyDescent="0.25">
      <c r="C31" s="10" t="s">
        <v>64</v>
      </c>
      <c r="D31" s="1"/>
      <c r="E31" s="1">
        <v>1</v>
      </c>
      <c r="F31" s="43"/>
      <c r="G31" s="43">
        <v>2</v>
      </c>
      <c r="H31" s="1">
        <f>19.66*G31</f>
        <v>39.32</v>
      </c>
      <c r="K31" s="10"/>
      <c r="L31" s="20"/>
      <c r="M31" s="20"/>
      <c r="N31" s="11"/>
    </row>
    <row r="32" spans="1:32" ht="14.25" customHeight="1" x14ac:dyDescent="0.25">
      <c r="C32" s="12" t="s">
        <v>26</v>
      </c>
      <c r="D32" s="1"/>
      <c r="E32" s="1">
        <v>1</v>
      </c>
      <c r="F32" s="43"/>
      <c r="G32" s="43">
        <v>2</v>
      </c>
      <c r="H32" s="1">
        <f>19.66*G32</f>
        <v>39.32</v>
      </c>
      <c r="K32" s="42">
        <f>K18+H33</f>
        <v>1970.0600000000002</v>
      </c>
      <c r="L32" s="13"/>
      <c r="M32" s="13"/>
      <c r="N32" s="14"/>
      <c r="P32" s="16"/>
      <c r="Q32" s="16"/>
      <c r="S32"/>
      <c r="T32"/>
      <c r="AD32" s="16"/>
      <c r="AF32"/>
    </row>
    <row r="33" spans="3:32" x14ac:dyDescent="0.25">
      <c r="C33" s="37" t="s">
        <v>65</v>
      </c>
      <c r="E33" t="s">
        <v>66</v>
      </c>
      <c r="H33" s="45">
        <f>SUM(H21:H32)</f>
        <v>1099.5600000000002</v>
      </c>
      <c r="P33" s="16"/>
      <c r="Q33" s="16"/>
      <c r="S33"/>
      <c r="T33"/>
      <c r="AD33" s="16"/>
      <c r="AF33"/>
    </row>
    <row r="34" spans="3:32" s="16" customFormat="1" x14ac:dyDescent="0.25">
      <c r="J34" s="29"/>
      <c r="L34"/>
      <c r="M34"/>
      <c r="N34"/>
      <c r="O34"/>
      <c r="P34"/>
      <c r="Q34"/>
    </row>
    <row r="35" spans="3:32" x14ac:dyDescent="0.25">
      <c r="C35" s="15" t="s">
        <v>42</v>
      </c>
      <c r="D35" s="8"/>
      <c r="E35" s="8"/>
      <c r="F35" s="8" t="s">
        <v>51</v>
      </c>
      <c r="G35" s="8"/>
      <c r="H35" s="8" t="s">
        <v>54</v>
      </c>
      <c r="I35" s="8"/>
      <c r="J35" s="8" t="s">
        <v>71</v>
      </c>
      <c r="K35" s="8"/>
      <c r="L35" s="8" t="s">
        <v>52</v>
      </c>
      <c r="M35" s="9"/>
      <c r="N35" s="16"/>
      <c r="O35" s="16"/>
      <c r="P35" s="16"/>
      <c r="Q35" s="16"/>
    </row>
    <row r="36" spans="3:32" x14ac:dyDescent="0.25">
      <c r="C36" s="10"/>
      <c r="D36" s="20"/>
      <c r="E36" s="20"/>
      <c r="F36" s="20"/>
      <c r="G36" s="20"/>
      <c r="H36" s="20"/>
      <c r="I36" s="20"/>
      <c r="J36" s="20"/>
      <c r="K36" s="20"/>
      <c r="L36" s="20"/>
      <c r="M36" s="11"/>
    </row>
    <row r="37" spans="3:32" x14ac:dyDescent="0.25">
      <c r="C37" s="10"/>
      <c r="D37" s="20"/>
      <c r="E37" s="20"/>
      <c r="F37" s="20"/>
      <c r="G37" s="20"/>
      <c r="H37" s="20"/>
      <c r="I37" s="20"/>
      <c r="J37" s="20"/>
      <c r="K37" s="20"/>
      <c r="L37" s="20"/>
      <c r="M37" s="11"/>
    </row>
    <row r="38" spans="3:32" x14ac:dyDescent="0.25">
      <c r="C38" s="10"/>
      <c r="D38" s="20"/>
      <c r="E38" s="20"/>
      <c r="F38" s="20"/>
      <c r="G38" s="20"/>
      <c r="H38" s="20"/>
      <c r="I38" s="20"/>
      <c r="J38" s="20"/>
      <c r="K38" s="20"/>
      <c r="L38" s="20"/>
      <c r="M38" s="11"/>
    </row>
    <row r="39" spans="3:32" x14ac:dyDescent="0.25">
      <c r="C39" s="10"/>
      <c r="D39" s="20"/>
      <c r="E39" s="20"/>
      <c r="F39" s="20"/>
      <c r="G39" s="20"/>
      <c r="H39" s="20"/>
      <c r="I39" s="20"/>
      <c r="J39" s="20"/>
      <c r="K39" s="20"/>
      <c r="L39" s="20"/>
      <c r="M39" s="11"/>
    </row>
    <row r="40" spans="3:32" x14ac:dyDescent="0.25">
      <c r="C40" s="10"/>
      <c r="D40" s="20"/>
      <c r="E40" s="20"/>
      <c r="F40" s="20"/>
      <c r="G40" s="20"/>
      <c r="H40" s="20"/>
      <c r="I40" s="20"/>
      <c r="J40" s="20"/>
      <c r="K40" s="20"/>
      <c r="L40" s="20"/>
      <c r="M40" s="11"/>
    </row>
    <row r="41" spans="3:32" x14ac:dyDescent="0.25">
      <c r="C41" s="10"/>
      <c r="D41" s="20"/>
      <c r="E41" s="20"/>
      <c r="F41" s="20" t="s">
        <v>53</v>
      </c>
      <c r="G41" s="20"/>
      <c r="H41" s="20" t="s">
        <v>52</v>
      </c>
      <c r="I41" s="20"/>
      <c r="J41" s="20"/>
      <c r="K41" s="20"/>
      <c r="L41" s="20"/>
      <c r="M41" s="11"/>
    </row>
    <row r="42" spans="3:32" x14ac:dyDescent="0.25">
      <c r="C42" s="10"/>
      <c r="D42" s="20"/>
      <c r="E42" s="20"/>
      <c r="F42" s="20"/>
      <c r="G42" s="20"/>
      <c r="H42" s="20"/>
      <c r="I42" s="20"/>
      <c r="J42" s="20"/>
      <c r="K42" s="20"/>
      <c r="L42" s="20"/>
      <c r="M42" s="11"/>
    </row>
    <row r="43" spans="3:32" x14ac:dyDescent="0.25">
      <c r="C43" s="10"/>
      <c r="D43" s="20"/>
      <c r="E43" s="20"/>
      <c r="F43" s="20"/>
      <c r="G43" s="20"/>
      <c r="H43" s="20"/>
      <c r="I43" s="20"/>
      <c r="J43" s="20"/>
      <c r="K43" s="20"/>
      <c r="L43" s="20"/>
      <c r="M43" s="11"/>
    </row>
    <row r="44" spans="3:32" x14ac:dyDescent="0.25">
      <c r="C44" s="10"/>
      <c r="D44" s="20"/>
      <c r="E44" s="20"/>
      <c r="F44" s="20"/>
      <c r="G44" s="20"/>
      <c r="H44" s="20"/>
      <c r="I44" s="20"/>
      <c r="J44" s="20"/>
      <c r="K44" s="20"/>
      <c r="L44" s="20"/>
      <c r="M44" s="11"/>
    </row>
    <row r="45" spans="3:32" x14ac:dyDescent="0.25">
      <c r="C45" s="12"/>
      <c r="D45" s="13"/>
      <c r="E45" s="13"/>
      <c r="F45" s="13"/>
      <c r="G45" s="13"/>
      <c r="H45" s="13"/>
      <c r="I45" s="13"/>
      <c r="J45" s="13"/>
      <c r="K45" s="13"/>
      <c r="L45" s="13"/>
      <c r="M45" s="14"/>
    </row>
    <row r="46" spans="3:32" s="16" customFormat="1" x14ac:dyDescent="0.25"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/>
      <c r="O46"/>
      <c r="P46"/>
      <c r="Q46"/>
    </row>
    <row r="47" spans="3:32" s="16" customFormat="1" x14ac:dyDescent="0.25"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</row>
    <row r="48" spans="3:32" s="16" customFormat="1" x14ac:dyDescent="0.25"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</row>
    <row r="49" spans="3:20" s="16" customFormat="1" x14ac:dyDescent="0.25"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</row>
    <row r="50" spans="3:20" s="16" customFormat="1" x14ac:dyDescent="0.25"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</row>
    <row r="51" spans="3:20" s="16" customFormat="1" x14ac:dyDescent="0.25"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</row>
    <row r="52" spans="3:20" s="16" customFormat="1" x14ac:dyDescent="0.25"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</row>
    <row r="53" spans="3:20" s="16" customFormat="1" x14ac:dyDescent="0.25"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</row>
    <row r="54" spans="3:20" s="16" customFormat="1" x14ac:dyDescent="0.25"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</row>
    <row r="55" spans="3:20" ht="15.75" thickBot="1" x14ac:dyDescent="0.3">
      <c r="N55" s="16"/>
      <c r="O55" s="16"/>
      <c r="P55" s="16"/>
      <c r="Q55" s="16"/>
    </row>
    <row r="56" spans="3:20" ht="21.75" thickBot="1" x14ac:dyDescent="0.3">
      <c r="D56" s="17" t="s">
        <v>43</v>
      </c>
      <c r="E56" s="18"/>
      <c r="F56" s="18" t="s">
        <v>31</v>
      </c>
      <c r="G56" s="18"/>
      <c r="H56" s="18"/>
      <c r="I56" s="18" t="s">
        <v>44</v>
      </c>
      <c r="J56" s="18"/>
      <c r="K56" s="18"/>
      <c r="L56" s="18" t="s">
        <v>32</v>
      </c>
      <c r="M56" s="18"/>
    </row>
    <row r="57" spans="3:20" x14ac:dyDescent="0.25">
      <c r="D57" s="19"/>
      <c r="E57" s="20"/>
      <c r="F57" s="20"/>
      <c r="G57" s="20"/>
      <c r="H57" s="20"/>
      <c r="I57" s="20"/>
      <c r="J57" s="20"/>
      <c r="K57" s="20"/>
      <c r="L57" s="20"/>
      <c r="M57" s="20"/>
      <c r="N57" s="18" t="s">
        <v>45</v>
      </c>
      <c r="O57" s="18"/>
      <c r="P57" s="18" t="s">
        <v>50</v>
      </c>
      <c r="Q57" s="26"/>
      <c r="R57" s="36"/>
      <c r="S57" s="36"/>
      <c r="T57" s="36"/>
    </row>
    <row r="58" spans="3:20" x14ac:dyDescent="0.25">
      <c r="D58" s="19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7"/>
      <c r="R58" s="36"/>
      <c r="S58" s="36"/>
      <c r="T58" s="36"/>
    </row>
    <row r="59" spans="3:20" x14ac:dyDescent="0.25">
      <c r="D59" s="1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7"/>
      <c r="R59" s="36"/>
      <c r="S59" s="36"/>
      <c r="T59" s="36"/>
    </row>
    <row r="60" spans="3:20" x14ac:dyDescent="0.25">
      <c r="D60" s="19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7"/>
      <c r="R60" s="36"/>
      <c r="S60" s="36"/>
      <c r="T60" s="36"/>
    </row>
    <row r="61" spans="3:20" x14ac:dyDescent="0.25">
      <c r="D61" s="19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7"/>
      <c r="R61" s="36"/>
      <c r="S61" s="36"/>
      <c r="T61" s="36"/>
    </row>
    <row r="62" spans="3:20" x14ac:dyDescent="0.25">
      <c r="D62" s="19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7"/>
      <c r="R62" s="36"/>
      <c r="S62" s="36"/>
      <c r="T62" s="36"/>
    </row>
    <row r="63" spans="3:20" x14ac:dyDescent="0.25">
      <c r="D63" s="19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7"/>
      <c r="R63" s="36"/>
      <c r="S63" s="36"/>
      <c r="T63" s="36"/>
    </row>
    <row r="64" spans="3:20" x14ac:dyDescent="0.25">
      <c r="D64" s="19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7"/>
      <c r="R64" s="36"/>
      <c r="S64" s="36"/>
      <c r="T64" s="36"/>
    </row>
    <row r="65" spans="4:20" x14ac:dyDescent="0.25">
      <c r="D65" s="19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7"/>
      <c r="R65" s="36"/>
      <c r="S65" s="36"/>
      <c r="T65" s="36"/>
    </row>
    <row r="66" spans="4:20" x14ac:dyDescent="0.25">
      <c r="D66" s="19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7"/>
      <c r="R66" s="36"/>
      <c r="S66" s="36"/>
      <c r="T66" s="36"/>
    </row>
    <row r="67" spans="4:20" x14ac:dyDescent="0.25">
      <c r="D67" s="19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7"/>
      <c r="R67" s="36"/>
      <c r="S67" s="36"/>
      <c r="T67" s="36"/>
    </row>
    <row r="68" spans="4:20" x14ac:dyDescent="0.25">
      <c r="D68" s="19"/>
      <c r="E68" s="20"/>
      <c r="F68" s="20" t="s">
        <v>46</v>
      </c>
      <c r="G68" s="20"/>
      <c r="H68" s="20"/>
      <c r="I68" s="20" t="s">
        <v>33</v>
      </c>
      <c r="J68" s="20"/>
      <c r="K68" s="20" t="s">
        <v>34</v>
      </c>
      <c r="L68" s="20"/>
      <c r="M68" s="20"/>
      <c r="N68" s="20"/>
      <c r="O68" s="20"/>
      <c r="P68" s="20"/>
      <c r="Q68" s="27"/>
      <c r="R68" s="36"/>
      <c r="S68" s="36"/>
      <c r="T68" s="36"/>
    </row>
    <row r="69" spans="4:20" x14ac:dyDescent="0.25">
      <c r="D69" s="19"/>
      <c r="E69" s="20"/>
      <c r="F69" s="20"/>
      <c r="G69" s="20"/>
      <c r="H69" s="20"/>
      <c r="I69" s="20"/>
      <c r="J69" s="20"/>
      <c r="K69" s="20"/>
      <c r="L69" s="20"/>
      <c r="M69" s="20"/>
      <c r="N69" s="20" t="s">
        <v>47</v>
      </c>
      <c r="O69" s="20"/>
      <c r="P69" s="20"/>
      <c r="Q69" s="27"/>
      <c r="R69" s="36"/>
      <c r="S69" s="36"/>
      <c r="T69" s="36"/>
    </row>
    <row r="70" spans="4:20" x14ac:dyDescent="0.25">
      <c r="D70" s="19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7"/>
      <c r="R70" s="36"/>
      <c r="S70" s="36"/>
      <c r="T70" s="36"/>
    </row>
    <row r="71" spans="4:20" x14ac:dyDescent="0.25">
      <c r="D71" s="19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7"/>
      <c r="R71" s="36"/>
      <c r="S71" s="36"/>
      <c r="T71" s="36"/>
    </row>
    <row r="72" spans="4:20" x14ac:dyDescent="0.25">
      <c r="D72" s="19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7"/>
      <c r="R72" s="36"/>
      <c r="S72" s="36"/>
      <c r="T72" s="36"/>
    </row>
    <row r="73" spans="4:20" x14ac:dyDescent="0.25">
      <c r="D73" s="19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7"/>
      <c r="R73" s="36"/>
      <c r="S73" s="36"/>
      <c r="T73" s="36"/>
    </row>
    <row r="74" spans="4:20" x14ac:dyDescent="0.25">
      <c r="D74" s="1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7"/>
      <c r="R74" s="36"/>
      <c r="S74" s="36"/>
      <c r="T74" s="36"/>
    </row>
    <row r="75" spans="4:20" x14ac:dyDescent="0.25">
      <c r="D75" s="19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7"/>
      <c r="R75" s="36"/>
      <c r="S75" s="36"/>
      <c r="T75" s="36"/>
    </row>
    <row r="76" spans="4:20" x14ac:dyDescent="0.25">
      <c r="D76" s="19"/>
      <c r="E76" s="20"/>
      <c r="F76" s="20" t="s">
        <v>35</v>
      </c>
      <c r="G76" s="20"/>
      <c r="H76" s="20"/>
      <c r="I76" s="20" t="s">
        <v>36</v>
      </c>
      <c r="J76" s="20"/>
      <c r="K76" s="20" t="s">
        <v>37</v>
      </c>
      <c r="L76" s="20"/>
      <c r="M76" s="20"/>
      <c r="N76" s="20"/>
      <c r="O76" s="20"/>
      <c r="P76" s="20"/>
      <c r="Q76" s="27"/>
      <c r="R76" s="36"/>
      <c r="S76" s="36"/>
      <c r="T76" s="36"/>
    </row>
    <row r="77" spans="4:20" x14ac:dyDescent="0.25">
      <c r="D77" s="19"/>
      <c r="E77" s="20"/>
      <c r="F77" s="20"/>
      <c r="G77" s="20"/>
      <c r="H77" s="20"/>
      <c r="I77" s="20"/>
      <c r="J77" s="20"/>
      <c r="K77" s="20"/>
      <c r="L77" s="20"/>
      <c r="M77" s="20"/>
      <c r="N77" s="20" t="s">
        <v>38</v>
      </c>
      <c r="O77" s="20"/>
      <c r="P77" s="20"/>
      <c r="Q77" s="27"/>
      <c r="R77" s="36"/>
      <c r="S77" s="36"/>
      <c r="T77" s="36"/>
    </row>
    <row r="78" spans="4:20" x14ac:dyDescent="0.25">
      <c r="D78" s="19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7"/>
      <c r="R78" s="36"/>
      <c r="S78" s="36"/>
      <c r="T78" s="36"/>
    </row>
    <row r="79" spans="4:20" x14ac:dyDescent="0.25">
      <c r="D79" s="19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7"/>
      <c r="R79" s="36"/>
      <c r="S79" s="36"/>
      <c r="T79" s="36"/>
    </row>
    <row r="80" spans="4:20" x14ac:dyDescent="0.25">
      <c r="D80" s="19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7"/>
      <c r="R80" s="36"/>
      <c r="S80" s="36"/>
      <c r="T80" s="36"/>
    </row>
    <row r="81" spans="4:20" x14ac:dyDescent="0.25">
      <c r="D81" s="19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7"/>
      <c r="R81" s="36"/>
      <c r="S81" s="36"/>
      <c r="T81" s="36"/>
    </row>
    <row r="82" spans="4:20" x14ac:dyDescent="0.25">
      <c r="D82" s="19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7"/>
      <c r="R82" s="36"/>
      <c r="S82" s="36"/>
      <c r="T82" s="36"/>
    </row>
    <row r="83" spans="4:20" x14ac:dyDescent="0.25">
      <c r="D83" s="19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7"/>
      <c r="R83" s="36"/>
      <c r="S83" s="36"/>
      <c r="T83" s="36"/>
    </row>
    <row r="84" spans="4:20" ht="90" x14ac:dyDescent="0.25">
      <c r="D84" s="19"/>
      <c r="E84" s="20"/>
      <c r="F84" s="21" t="s">
        <v>39</v>
      </c>
      <c r="G84" s="21"/>
      <c r="H84" s="20"/>
      <c r="I84" s="22" t="s">
        <v>48</v>
      </c>
      <c r="J84" s="20"/>
      <c r="K84" s="23" t="s">
        <v>40</v>
      </c>
      <c r="L84" s="20"/>
      <c r="M84" s="20"/>
      <c r="N84" s="20"/>
      <c r="O84" s="20"/>
      <c r="P84" s="20"/>
      <c r="Q84" s="27"/>
      <c r="R84" s="36"/>
      <c r="S84" s="36"/>
      <c r="T84" s="36"/>
    </row>
    <row r="85" spans="4:20" x14ac:dyDescent="0.25">
      <c r="D85" s="19"/>
      <c r="E85" s="20"/>
      <c r="F85" s="20"/>
      <c r="G85" s="20"/>
      <c r="H85" s="20"/>
      <c r="I85" s="20"/>
      <c r="J85" s="20"/>
      <c r="K85" s="20"/>
      <c r="L85" s="20"/>
      <c r="M85" s="20"/>
      <c r="N85" s="23" t="s">
        <v>49</v>
      </c>
      <c r="O85" s="20"/>
      <c r="P85" s="20"/>
      <c r="Q85" s="27"/>
      <c r="R85" s="36"/>
      <c r="S85" s="36"/>
      <c r="T85" s="36"/>
    </row>
    <row r="86" spans="4:20" x14ac:dyDescent="0.25">
      <c r="D86" s="19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7"/>
      <c r="R86" s="36"/>
      <c r="S86" s="36"/>
      <c r="T86" s="36"/>
    </row>
    <row r="87" spans="4:20" x14ac:dyDescent="0.25">
      <c r="D87" s="19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7"/>
      <c r="R87" s="36"/>
      <c r="S87" s="36"/>
      <c r="T87" s="36"/>
    </row>
    <row r="88" spans="4:20" x14ac:dyDescent="0.25">
      <c r="D88" s="19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7"/>
      <c r="R88" s="36"/>
      <c r="S88" s="36"/>
      <c r="T88" s="36"/>
    </row>
    <row r="89" spans="4:20" x14ac:dyDescent="0.25">
      <c r="D89" s="19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7"/>
      <c r="R89" s="36"/>
      <c r="S89" s="36"/>
      <c r="T89" s="36"/>
    </row>
    <row r="90" spans="4:20" x14ac:dyDescent="0.25">
      <c r="D90" s="19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7"/>
      <c r="R90" s="36"/>
      <c r="S90" s="36"/>
      <c r="T90" s="36"/>
    </row>
    <row r="91" spans="4:20" x14ac:dyDescent="0.25">
      <c r="D91" s="19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7"/>
      <c r="R91" s="36"/>
      <c r="S91" s="36"/>
      <c r="T91" s="36"/>
    </row>
    <row r="92" spans="4:20" x14ac:dyDescent="0.25">
      <c r="D92" s="19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7"/>
      <c r="R92" s="36"/>
      <c r="S92" s="36"/>
      <c r="T92" s="36"/>
    </row>
    <row r="93" spans="4:20" ht="15.75" thickBot="1" x14ac:dyDescent="0.3">
      <c r="D93" s="24"/>
      <c r="E93" s="25"/>
      <c r="F93" s="25"/>
      <c r="G93" s="25"/>
      <c r="H93" s="25"/>
      <c r="I93" s="25"/>
      <c r="J93" s="25"/>
      <c r="K93" s="25"/>
      <c r="L93" s="25"/>
      <c r="M93" s="25"/>
      <c r="N93" s="20"/>
      <c r="O93" s="20"/>
      <c r="P93" s="20"/>
      <c r="Q93" s="27"/>
      <c r="R93" s="36"/>
      <c r="S93" s="36"/>
      <c r="T93" s="36"/>
    </row>
    <row r="94" spans="4:20" ht="15.75" thickBot="1" x14ac:dyDescent="0.3">
      <c r="N94" s="25"/>
      <c r="O94" s="25"/>
      <c r="P94" s="25"/>
      <c r="Q94" s="28"/>
      <c r="R94" s="36"/>
      <c r="S94" s="36"/>
      <c r="T94" s="36"/>
    </row>
  </sheetData>
  <pageMargins left="0.7" right="0.7" top="0.75" bottom="0.75" header="0.3" footer="0.3"/>
  <pageSetup paperSize="8" scale="94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19F9-EF8B-47AC-AF33-29828ADC86C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cd2b5295-25c6-4322-acf6-df77afe1e753</TitusGUID>
  <TitusMetadata xmlns="">eyJucyI6Imh0dHA6XC9cL3d3dy50aXR1cy5jb21cL25zXC9uYXRvIiwicHJvcHMiOlt7Im4iOiJPd25lcnNoaXAiLCJ2YWxzIjpbeyJ2YWx1ZSI6Ik5BVE8ifV19LHsibiI6IkNsYXNzaWZpY2F0aW9uIiwidmFscyI6W3sidmFsdWUiOiJVTkNMQVNTSUZJRUQifV19LHsibiI6IlJlbGVhc2FiaWxpdHkiLCJ2YWxzIjpbXX0seyJuIjoiT25seSIsInZhbHMiOltdfSx7Im4iOiJMaW1pdGVkIiwidmFscyI6W3sidmFsdWUiOiJObyJ9XX0seyJuIjoiQWRtaW5pc3RyYXRpdmVNYXJraW5ncyIsInZhbHMiOlt7InZhbHVlIjoiTm9uZSJ9XX1dfQ==</TitusMetadata>
</titus>
</file>

<file path=customXml/itemProps1.xml><?xml version="1.0" encoding="utf-8"?>
<ds:datastoreItem xmlns:ds="http://schemas.openxmlformats.org/officeDocument/2006/customXml" ds:itemID="{7A7251AE-A4B5-4660-8405-A606D40BA689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NATO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Gunther Jonathan</dc:creator>
  <cp:lastModifiedBy>Rupp Darryl</cp:lastModifiedBy>
  <cp:lastPrinted>2025-03-05T17:20:44Z</cp:lastPrinted>
  <dcterms:created xsi:type="dcterms:W3CDTF">2024-04-12T09:17:48Z</dcterms:created>
  <dcterms:modified xsi:type="dcterms:W3CDTF">2025-04-07T09:30:18Z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cd2b5295-25c6-4322-acf6-df77afe1e753</vt:lpwstr>
  </property>
  <property fmtid="{D5CDD505-2E9C-101B-9397-08002B2CF9AE}" pid="3" name="TitusOriginalClassifier">
    <vt:lpwstr>gunther.jonathan</vt:lpwstr>
  </property>
  <property fmtid="{D5CDD505-2E9C-101B-9397-08002B2CF9AE}" pid="4" name="Ownership">
    <vt:lpwstr>NATO</vt:lpwstr>
  </property>
  <property fmtid="{D5CDD505-2E9C-101B-9397-08002B2CF9AE}" pid="5" name="Classification">
    <vt:lpwstr>UNCLASSIFIED</vt:lpwstr>
  </property>
  <property fmtid="{D5CDD505-2E9C-101B-9397-08002B2CF9AE}" pid="6" name="Releasability">
    <vt:lpwstr/>
  </property>
  <property fmtid="{D5CDD505-2E9C-101B-9397-08002B2CF9AE}" pid="7" name="Only">
    <vt:lpwstr/>
  </property>
  <property fmtid="{D5CDD505-2E9C-101B-9397-08002B2CF9AE}" pid="8" name="Limited">
    <vt:lpwstr>No</vt:lpwstr>
  </property>
  <property fmtid="{D5CDD505-2E9C-101B-9397-08002B2CF9AE}" pid="9" name="AdministrativeMarkings">
    <vt:lpwstr>None</vt:lpwstr>
  </property>
</Properties>
</file>